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uci\Desktop\Nowy folder\"/>
    </mc:Choice>
  </mc:AlternateContent>
  <xr:revisionPtr revIDLastSave="0" documentId="13_ncr:1_{9B45ABC8-EEFF-4572-9885-7CF266A349C9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Warzywa owoce VII" sheetId="10" r:id="rId1"/>
  </sheets>
  <definedNames>
    <definedName name="_xlnm.Print_Titles" localSheetId="0">'Warzywa owoce VII'!$10:$11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0" l="1"/>
  <c r="N13" i="10"/>
  <c r="O13" i="10"/>
  <c r="P13" i="10"/>
  <c r="M14" i="10"/>
  <c r="N14" i="10"/>
  <c r="O14" i="10"/>
  <c r="P14" i="10"/>
  <c r="M15" i="10"/>
  <c r="N15" i="10"/>
  <c r="O15" i="10"/>
  <c r="P15" i="10"/>
  <c r="M16" i="10"/>
  <c r="N16" i="10"/>
  <c r="O16" i="10"/>
  <c r="P16" i="10"/>
  <c r="M17" i="10"/>
  <c r="N17" i="10"/>
  <c r="O17" i="10"/>
  <c r="P17" i="10"/>
  <c r="M18" i="10"/>
  <c r="N18" i="10"/>
  <c r="O18" i="10"/>
  <c r="P18" i="10"/>
  <c r="M19" i="10"/>
  <c r="N19" i="10"/>
  <c r="O19" i="10"/>
  <c r="P19" i="10"/>
  <c r="M20" i="10"/>
  <c r="N20" i="10"/>
  <c r="O20" i="10"/>
  <c r="P20" i="10"/>
  <c r="M21" i="10"/>
  <c r="N21" i="10"/>
  <c r="O21" i="10"/>
  <c r="P21" i="10"/>
  <c r="M22" i="10"/>
  <c r="N22" i="10"/>
  <c r="O22" i="10"/>
  <c r="P22" i="10"/>
  <c r="M23" i="10"/>
  <c r="N23" i="10"/>
  <c r="O23" i="10"/>
  <c r="P23" i="10"/>
  <c r="M24" i="10"/>
  <c r="N24" i="10"/>
  <c r="O24" i="10"/>
  <c r="P24" i="10"/>
  <c r="M25" i="10"/>
  <c r="N25" i="10"/>
  <c r="O25" i="10"/>
  <c r="P25" i="10"/>
  <c r="M26" i="10"/>
  <c r="N26" i="10"/>
  <c r="O26" i="10"/>
  <c r="P26" i="10"/>
  <c r="M27" i="10"/>
  <c r="N27" i="10"/>
  <c r="O27" i="10"/>
  <c r="P27" i="10"/>
  <c r="M28" i="10"/>
  <c r="N28" i="10"/>
  <c r="O28" i="10"/>
  <c r="P28" i="10"/>
  <c r="M29" i="10"/>
  <c r="N29" i="10"/>
  <c r="O29" i="10"/>
  <c r="P29" i="10"/>
  <c r="M30" i="10"/>
  <c r="N30" i="10"/>
  <c r="O30" i="10"/>
  <c r="P30" i="10"/>
  <c r="M31" i="10"/>
  <c r="N31" i="10"/>
  <c r="O31" i="10"/>
  <c r="P31" i="10"/>
  <c r="M32" i="10"/>
  <c r="N32" i="10"/>
  <c r="O32" i="10"/>
  <c r="P32" i="10"/>
  <c r="M33" i="10"/>
  <c r="N33" i="10"/>
  <c r="O33" i="10"/>
  <c r="P33" i="10"/>
  <c r="M34" i="10"/>
  <c r="N34" i="10"/>
  <c r="O34" i="10"/>
  <c r="P34" i="10"/>
  <c r="M35" i="10"/>
  <c r="N35" i="10"/>
  <c r="O35" i="10"/>
  <c r="P35" i="10"/>
  <c r="M36" i="10"/>
  <c r="N36" i="10"/>
  <c r="O36" i="10"/>
  <c r="P36" i="10"/>
  <c r="M37" i="10"/>
  <c r="N37" i="10"/>
  <c r="O37" i="10"/>
  <c r="P37" i="10"/>
  <c r="M38" i="10"/>
  <c r="N38" i="10"/>
  <c r="O38" i="10"/>
  <c r="P38" i="10"/>
  <c r="M39" i="10"/>
  <c r="N39" i="10"/>
  <c r="O39" i="10"/>
  <c r="P39" i="10"/>
  <c r="M40" i="10"/>
  <c r="N40" i="10"/>
  <c r="O40" i="10"/>
  <c r="P40" i="10"/>
  <c r="M41" i="10"/>
  <c r="N41" i="10"/>
  <c r="O41" i="10"/>
  <c r="P41" i="10"/>
  <c r="M42" i="10"/>
  <c r="N42" i="10"/>
  <c r="O42" i="10"/>
  <c r="P42" i="10"/>
  <c r="M43" i="10"/>
  <c r="N43" i="10"/>
  <c r="O43" i="10"/>
  <c r="P43" i="10"/>
  <c r="M44" i="10"/>
  <c r="N44" i="10"/>
  <c r="O44" i="10"/>
  <c r="P44" i="10"/>
  <c r="M45" i="10"/>
  <c r="N45" i="10"/>
  <c r="O45" i="10"/>
  <c r="P45" i="10"/>
  <c r="M46" i="10"/>
  <c r="N46" i="10"/>
  <c r="O46" i="10"/>
  <c r="P46" i="10"/>
  <c r="N12" i="10"/>
  <c r="O12" i="10"/>
  <c r="P12" i="10"/>
  <c r="M12" i="10"/>
  <c r="A46" i="10"/>
  <c r="T46" i="10" l="1"/>
  <c r="V46" i="10" l="1"/>
  <c r="U46" i="10"/>
  <c r="S46" i="10" l="1"/>
  <c r="W46" i="10" s="1"/>
  <c r="Q46" i="10"/>
  <c r="D46" i="10"/>
  <c r="D43" i="10"/>
  <c r="D26" i="10"/>
  <c r="D24" i="10"/>
  <c r="D27" i="10"/>
  <c r="D31" i="10"/>
  <c r="D22" i="10"/>
  <c r="D33" i="10"/>
  <c r="D17" i="10"/>
  <c r="D30" i="10"/>
  <c r="U12" i="10"/>
  <c r="D12" i="10"/>
  <c r="T13" i="10"/>
  <c r="A18" i="10"/>
  <c r="A35" i="10"/>
  <c r="A36" i="10"/>
  <c r="A37" i="10"/>
  <c r="A38" i="10"/>
  <c r="A39" i="10"/>
  <c r="A40" i="10"/>
  <c r="A41" i="10"/>
  <c r="A42" i="10"/>
  <c r="A43" i="10"/>
  <c r="A44" i="10"/>
  <c r="A45" i="10"/>
  <c r="A34" i="10"/>
  <c r="A31" i="10"/>
  <c r="A32" i="10"/>
  <c r="A33" i="10"/>
  <c r="A30" i="10"/>
  <c r="A29" i="10"/>
  <c r="A28" i="10"/>
  <c r="A20" i="10"/>
  <c r="A21" i="10"/>
  <c r="A22" i="10"/>
  <c r="A23" i="10"/>
  <c r="A24" i="10"/>
  <c r="A25" i="10"/>
  <c r="A26" i="10"/>
  <c r="A27" i="10"/>
  <c r="A19" i="10"/>
  <c r="A17" i="10"/>
  <c r="A16" i="10"/>
  <c r="A14" i="10"/>
  <c r="A15" i="10"/>
  <c r="A13" i="10"/>
  <c r="A12" i="10"/>
  <c r="V12" i="10"/>
  <c r="V13" i="10"/>
  <c r="V14" i="10"/>
  <c r="V15" i="10"/>
  <c r="U13" i="10"/>
  <c r="U14" i="10"/>
  <c r="T14" i="10"/>
  <c r="D13" i="10" l="1"/>
  <c r="D35" i="10"/>
  <c r="D16" i="10"/>
  <c r="D41" i="10"/>
  <c r="D23" i="10"/>
  <c r="D45" i="10"/>
  <c r="D28" i="10"/>
  <c r="D29" i="10"/>
  <c r="D37" i="10"/>
  <c r="D38" i="10"/>
  <c r="D39" i="10"/>
  <c r="D15" i="10"/>
  <c r="D44" i="10"/>
  <c r="D18" i="10"/>
  <c r="D34" i="10"/>
  <c r="D25" i="10"/>
  <c r="D36" i="10"/>
  <c r="D32" i="10"/>
  <c r="D42" i="10"/>
  <c r="D40" i="10"/>
  <c r="U15" i="10"/>
  <c r="D14" i="10"/>
  <c r="D19" i="10"/>
  <c r="D20" i="10"/>
  <c r="D21" i="10"/>
  <c r="M47" i="10"/>
  <c r="T12" i="10"/>
  <c r="Q14" i="10"/>
  <c r="Q13" i="10"/>
  <c r="T15" i="10"/>
  <c r="S14" i="10"/>
  <c r="W14" i="10" s="1"/>
  <c r="S13" i="10"/>
  <c r="W13" i="10" s="1"/>
  <c r="C47" i="10" l="1"/>
  <c r="P47" i="10"/>
  <c r="N47" i="10"/>
  <c r="O47" i="10"/>
  <c r="U16" i="10"/>
  <c r="U18" i="10"/>
  <c r="V17" i="10"/>
  <c r="V16" i="10"/>
  <c r="V18" i="10"/>
  <c r="U17" i="10"/>
  <c r="S12" i="10"/>
  <c r="W12" i="10" s="1"/>
  <c r="Q12" i="10"/>
  <c r="T17" i="10"/>
  <c r="Q17" i="10"/>
  <c r="T16" i="10"/>
  <c r="Q15" i="10"/>
  <c r="S17" i="10" l="1"/>
  <c r="W17" i="10" s="1"/>
  <c r="S15" i="10"/>
  <c r="W15" i="10" s="1"/>
  <c r="Q16" i="10"/>
  <c r="T18" i="10"/>
  <c r="Q18" i="10"/>
  <c r="V20" i="10" l="1"/>
  <c r="V19" i="10"/>
  <c r="U19" i="10"/>
  <c r="U20" i="10"/>
  <c r="T19" i="10"/>
  <c r="T20" i="10"/>
  <c r="S16" i="10"/>
  <c r="W16" i="10" s="1"/>
  <c r="S18" i="10"/>
  <c r="W18" i="10" s="1"/>
  <c r="V21" i="10" l="1"/>
  <c r="U21" i="10"/>
  <c r="Q20" i="10"/>
  <c r="Q19" i="10"/>
  <c r="T21" i="10"/>
  <c r="S20" i="10"/>
  <c r="W20" i="10" s="1"/>
  <c r="V22" i="10" l="1"/>
  <c r="U22" i="10"/>
  <c r="Q21" i="10"/>
  <c r="Q22" i="10"/>
  <c r="S19" i="10"/>
  <c r="W19" i="10" s="1"/>
  <c r="T22" i="10"/>
  <c r="S21" i="10"/>
  <c r="W21" i="10" s="1"/>
  <c r="T23" i="10"/>
  <c r="U23" i="10" l="1"/>
  <c r="V23" i="10"/>
  <c r="U24" i="10"/>
  <c r="V24" i="10"/>
  <c r="Q23" i="10"/>
  <c r="T24" i="10"/>
  <c r="S22" i="10"/>
  <c r="W22" i="10" s="1"/>
  <c r="S23" i="10"/>
  <c r="W23" i="10" l="1"/>
  <c r="U26" i="10"/>
  <c r="V27" i="10"/>
  <c r="V26" i="10"/>
  <c r="U27" i="10"/>
  <c r="T27" i="10"/>
  <c r="T26" i="10"/>
  <c r="V25" i="10"/>
  <c r="U25" i="10"/>
  <c r="Q25" i="10"/>
  <c r="V28" i="10" l="1"/>
  <c r="U28" i="10"/>
  <c r="Q27" i="10"/>
  <c r="S27" i="10"/>
  <c r="W27" i="10" s="1"/>
  <c r="T28" i="10"/>
  <c r="T25" i="10"/>
  <c r="S25" i="10"/>
  <c r="W25" i="10" l="1"/>
  <c r="Q28" i="10"/>
  <c r="V30" i="10" l="1"/>
  <c r="U31" i="10"/>
  <c r="U30" i="10"/>
  <c r="V31" i="10"/>
  <c r="T31" i="10"/>
  <c r="S28" i="10"/>
  <c r="W28" i="10" s="1"/>
  <c r="T30" i="10"/>
  <c r="V29" i="10"/>
  <c r="U29" i="10"/>
  <c r="Q30" i="10" l="1"/>
  <c r="Q31" i="10"/>
  <c r="S31" i="10"/>
  <c r="W31" i="10" s="1"/>
  <c r="S30" i="10"/>
  <c r="W30" i="10" s="1"/>
  <c r="T29" i="10"/>
  <c r="Q29" i="10"/>
  <c r="Q26" i="10"/>
  <c r="Q24" i="10"/>
  <c r="U32" i="10" l="1"/>
  <c r="V32" i="10"/>
  <c r="T32" i="10"/>
  <c r="S29" i="10"/>
  <c r="W29" i="10" s="1"/>
  <c r="S26" i="10"/>
  <c r="W26" i="10" s="1"/>
  <c r="S24" i="10"/>
  <c r="U34" i="10" l="1"/>
  <c r="V34" i="10"/>
  <c r="V33" i="10"/>
  <c r="U33" i="10"/>
  <c r="T33" i="10"/>
  <c r="Q32" i="10"/>
  <c r="T34" i="10"/>
  <c r="W24" i="10"/>
  <c r="Q33" i="10" l="1"/>
  <c r="Q34" i="10"/>
  <c r="S32" i="10"/>
  <c r="W32" i="10" s="1"/>
  <c r="V36" i="10" l="1"/>
  <c r="V38" i="10"/>
  <c r="U38" i="10"/>
  <c r="V37" i="10"/>
  <c r="U37" i="10"/>
  <c r="S33" i="10"/>
  <c r="W33" i="10" s="1"/>
  <c r="T37" i="10"/>
  <c r="T38" i="10"/>
  <c r="S34" i="10"/>
  <c r="W34" i="10" s="1"/>
  <c r="U36" i="10" l="1"/>
  <c r="T36" i="10"/>
  <c r="Q37" i="10"/>
  <c r="Q38" i="10"/>
  <c r="V35" i="10"/>
  <c r="U35" i="10"/>
  <c r="T35" i="10"/>
  <c r="V41" i="10" l="1"/>
  <c r="U41" i="10"/>
  <c r="Q36" i="10"/>
  <c r="S37" i="10"/>
  <c r="W37" i="10" s="1"/>
  <c r="S36" i="10"/>
  <c r="W36" i="10" s="1"/>
  <c r="S38" i="10"/>
  <c r="W38" i="10" s="1"/>
  <c r="T41" i="10"/>
  <c r="Q35" i="10"/>
  <c r="U39" i="10" l="1"/>
  <c r="V39" i="10"/>
  <c r="Q41" i="10"/>
  <c r="T39" i="10"/>
  <c r="S35" i="10"/>
  <c r="U40" i="10" l="1"/>
  <c r="V40" i="10"/>
  <c r="T40" i="10"/>
  <c r="S41" i="10"/>
  <c r="W41" i="10" s="1"/>
  <c r="Q39" i="10"/>
  <c r="W35" i="10"/>
  <c r="Q40" i="10" l="1"/>
  <c r="S40" i="10"/>
  <c r="W40" i="10" s="1"/>
  <c r="S39" i="10"/>
  <c r="W39" i="10" s="1"/>
  <c r="V43" i="10" l="1"/>
  <c r="U43" i="10" l="1"/>
  <c r="T43" i="10"/>
  <c r="Q43" i="10"/>
  <c r="V42" i="10"/>
  <c r="U42" i="10"/>
  <c r="S43" i="10" l="1"/>
  <c r="W43" i="10" s="1"/>
  <c r="T42" i="10"/>
  <c r="Q42" i="10"/>
  <c r="T44" i="10" l="1"/>
  <c r="U44" i="10"/>
  <c r="V44" i="10"/>
  <c r="S42" i="10"/>
  <c r="T45" i="10" l="1"/>
  <c r="V45" i="10"/>
  <c r="U45" i="10"/>
  <c r="W42" i="10"/>
  <c r="Q44" i="10"/>
  <c r="Q45" i="10" l="1"/>
  <c r="S44" i="10"/>
  <c r="S45" i="10" l="1"/>
  <c r="W45" i="10" s="1"/>
  <c r="W44" i="10"/>
  <c r="S47" i="10" l="1"/>
  <c r="V47" i="10"/>
  <c r="Q47" i="10"/>
  <c r="T47" i="10"/>
  <c r="U47" i="10"/>
  <c r="S48" i="10" l="1"/>
  <c r="W47" i="10"/>
  <c r="M48" i="10"/>
  <c r="Q49" i="10" l="1"/>
</calcChain>
</file>

<file path=xl/sharedStrings.xml><?xml version="1.0" encoding="utf-8"?>
<sst xmlns="http://schemas.openxmlformats.org/spreadsheetml/2006/main" count="108" uniqueCount="63">
  <si>
    <t>Nazwa artykułu</t>
  </si>
  <si>
    <t>Pieczęć dostawcy</t>
  </si>
  <si>
    <t>kg.</t>
  </si>
  <si>
    <t>szt.</t>
  </si>
  <si>
    <t>CZĘŚĆ VII</t>
  </si>
  <si>
    <t>……………………..</t>
  </si>
  <si>
    <t>Lp.</t>
  </si>
  <si>
    <t>Jedn. Miary</t>
  </si>
  <si>
    <t>Ilość ogółem</t>
  </si>
  <si>
    <t>Ilość w poszczególnych kwartałach</t>
  </si>
  <si>
    <t>I</t>
  </si>
  <si>
    <t>II</t>
  </si>
  <si>
    <t>III</t>
  </si>
  <si>
    <t>IV</t>
  </si>
  <si>
    <t>Botwinka</t>
  </si>
  <si>
    <t>Buraki</t>
  </si>
  <si>
    <t>Cebula</t>
  </si>
  <si>
    <t>Fasola średnia</t>
  </si>
  <si>
    <t>Groch łuszczony</t>
  </si>
  <si>
    <t xml:space="preserve">Jabłka </t>
  </si>
  <si>
    <t>Kalarepa</t>
  </si>
  <si>
    <t>Kapusta biała - młoda</t>
  </si>
  <si>
    <t>Kapusta biała</t>
  </si>
  <si>
    <t>Kapusta czerwona</t>
  </si>
  <si>
    <t>Kapusta włoska</t>
  </si>
  <si>
    <t>Kalafior</t>
  </si>
  <si>
    <t>Koperek świeży</t>
  </si>
  <si>
    <t>Marchew</t>
  </si>
  <si>
    <t>Ogórki zielone</t>
  </si>
  <si>
    <t>Pieczarki</t>
  </si>
  <si>
    <t>Pomidor</t>
  </si>
  <si>
    <t>Por</t>
  </si>
  <si>
    <t>Seler korzeń</t>
  </si>
  <si>
    <t>Pietruszka zielona - natka</t>
  </si>
  <si>
    <t>Cytryny</t>
  </si>
  <si>
    <t>Cebulka zielona</t>
  </si>
  <si>
    <t>Sałata lodowa</t>
  </si>
  <si>
    <t>Pietruszka korzeń</t>
  </si>
  <si>
    <t>Rzodkiewka</t>
  </si>
  <si>
    <t>pęczek</t>
  </si>
  <si>
    <t>Ziemniaki</t>
  </si>
  <si>
    <t>Ziemniaki młode</t>
  </si>
  <si>
    <t>Posumowanie kwartałów:</t>
  </si>
  <si>
    <t>Data …………………….</t>
  </si>
  <si>
    <t>…………………………………………………</t>
  </si>
  <si>
    <t>Pieczątka i podpis osoby upoważnionej</t>
  </si>
  <si>
    <t>Szkoła Podstawowa Nr. 32, ul. Szymały 124    41-933 Bytom</t>
  </si>
  <si>
    <t>Suma</t>
  </si>
  <si>
    <t>DOSTAWA WARZYW I OWOCÓW</t>
  </si>
  <si>
    <t xml:space="preserve"> Vat </t>
  </si>
  <si>
    <t>Ogórki małosolne</t>
  </si>
  <si>
    <t>Papryka mix kolorowa</t>
  </si>
  <si>
    <t>Cebula czerwona</t>
  </si>
  <si>
    <t>Czosnek polski świeży 0,7 g.</t>
  </si>
  <si>
    <t>Kapusta czerwona młoda</t>
  </si>
  <si>
    <t>Kapusta pekińska</t>
  </si>
  <si>
    <t>Dynia</t>
  </si>
  <si>
    <t>Ceny jednostkowe brutto w zł.</t>
  </si>
  <si>
    <t>Wartość brutto w zł.</t>
  </si>
  <si>
    <t>Wartość netto w zł.</t>
  </si>
  <si>
    <t>Suma w zł.</t>
  </si>
  <si>
    <t>Pomidory koktajlowe</t>
  </si>
  <si>
    <t>FORMULRZ CENOWY NALEŻY PODPISAĆ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</si>
</sst>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&quot; zł.&quot;"/>
  </numFmts>
  <fonts count="26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b/>
      <sz val="7"/>
      <color theme="1"/>
      <name val="Czcionka tekstu podstawowego"/>
      <charset val="238"/>
    </font>
    <font>
      <b/>
      <sz val="8"/>
      <color theme="1"/>
      <name val="Arial Black"/>
      <family val="2"/>
      <charset val="238"/>
    </font>
    <font>
      <b/>
      <sz val="6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7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b/>
      <sz val="7"/>
      <name val="Czcionka tekstu podstawowego"/>
      <charset val="238"/>
    </font>
    <font>
      <sz val="8"/>
      <name val="Calibri"/>
      <family val="2"/>
      <charset val="238"/>
      <scheme val="minor"/>
    </font>
    <font>
      <sz val="7"/>
      <color theme="1"/>
      <name val="Czcionka tekstu podstawowego"/>
      <family val="2"/>
      <charset val="238"/>
    </font>
    <font>
      <sz val="7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3" fillId="0" borderId="0" xfId="1" applyFont="1"/>
    <xf numFmtId="0" fontId="2" fillId="0" borderId="0" xfId="1"/>
    <xf numFmtId="0" fontId="10" fillId="0" borderId="0" xfId="1" applyFont="1"/>
    <xf numFmtId="0" fontId="6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11" fillId="0" borderId="0" xfId="1" applyNumberFormat="1" applyFont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0" xfId="1" applyFont="1"/>
    <xf numFmtId="0" fontId="10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1" fillId="0" borderId="11" xfId="1" applyNumberFormat="1" applyFont="1" applyBorder="1" applyAlignment="1">
      <alignment horizontal="center" vertical="center"/>
    </xf>
    <xf numFmtId="1" fontId="11" fillId="0" borderId="12" xfId="1" applyNumberFormat="1" applyFont="1" applyBorder="1" applyAlignment="1">
      <alignment horizontal="center" vertical="center"/>
    </xf>
    <xf numFmtId="2" fontId="16" fillId="0" borderId="20" xfId="1" applyNumberFormat="1" applyFont="1" applyBorder="1" applyAlignment="1">
      <alignment horizontal="center" vertical="center"/>
    </xf>
    <xf numFmtId="1" fontId="2" fillId="0" borderId="0" xfId="1" applyNumberFormat="1"/>
    <xf numFmtId="0" fontId="5" fillId="0" borderId="2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2" fontId="21" fillId="0" borderId="6" xfId="1" applyNumberFormat="1" applyFont="1" applyBorder="1" applyAlignment="1">
      <alignment horizontal="center" vertical="center"/>
    </xf>
    <xf numFmtId="2" fontId="21" fillId="0" borderId="7" xfId="1" applyNumberFormat="1" applyFont="1" applyBorder="1" applyAlignment="1">
      <alignment horizontal="center" vertical="center"/>
    </xf>
    <xf numFmtId="2" fontId="21" fillId="0" borderId="8" xfId="1" applyNumberFormat="1" applyFont="1" applyBorder="1" applyAlignment="1">
      <alignment horizontal="center" vertical="center"/>
    </xf>
    <xf numFmtId="2" fontId="21" fillId="0" borderId="9" xfId="1" applyNumberFormat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2" fontId="21" fillId="0" borderId="10" xfId="1" applyNumberFormat="1" applyFont="1" applyBorder="1" applyAlignment="1">
      <alignment horizontal="center" vertical="center"/>
    </xf>
    <xf numFmtId="2" fontId="21" fillId="0" borderId="34" xfId="1" applyNumberFormat="1" applyFont="1" applyBorder="1" applyAlignment="1">
      <alignment horizontal="center" vertical="center"/>
    </xf>
    <xf numFmtId="2" fontId="21" fillId="0" borderId="11" xfId="1" applyNumberFormat="1" applyFont="1" applyBorder="1" applyAlignment="1">
      <alignment horizontal="center" vertical="center"/>
    </xf>
    <xf numFmtId="2" fontId="21" fillId="0" borderId="12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44" fontId="10" fillId="0" borderId="0" xfId="1" applyNumberFormat="1" applyFont="1"/>
    <xf numFmtId="44" fontId="20" fillId="0" borderId="0" xfId="1" applyNumberFormat="1" applyFont="1"/>
    <xf numFmtId="1" fontId="8" fillId="0" borderId="23" xfId="1" applyNumberFormat="1" applyFont="1" applyBorder="1" applyAlignment="1">
      <alignment horizontal="center" vertical="center"/>
    </xf>
    <xf numFmtId="1" fontId="11" fillId="0" borderId="10" xfId="1" applyNumberFormat="1" applyFont="1" applyBorder="1" applyAlignment="1">
      <alignment horizontal="center" vertical="center"/>
    </xf>
    <xf numFmtId="1" fontId="11" fillId="0" borderId="38" xfId="1" applyNumberFormat="1" applyFont="1" applyBorder="1" applyAlignment="1">
      <alignment horizontal="center" vertical="center"/>
    </xf>
    <xf numFmtId="0" fontId="22" fillId="0" borderId="0" xfId="1" applyFont="1"/>
    <xf numFmtId="0" fontId="23" fillId="0" borderId="23" xfId="1" applyFont="1" applyBorder="1" applyAlignment="1">
      <alignment horizontal="center" vertical="center" wrapText="1"/>
    </xf>
    <xf numFmtId="2" fontId="16" fillId="0" borderId="36" xfId="1" applyNumberFormat="1" applyFont="1" applyBorder="1" applyAlignment="1">
      <alignment horizontal="center" vertical="center"/>
    </xf>
    <xf numFmtId="1" fontId="11" fillId="0" borderId="46" xfId="1" applyNumberFormat="1" applyFont="1" applyBorder="1" applyAlignment="1">
      <alignment horizontal="center" vertical="center"/>
    </xf>
    <xf numFmtId="1" fontId="11" fillId="0" borderId="43" xfId="1" applyNumberFormat="1" applyFont="1" applyBorder="1" applyAlignment="1">
      <alignment horizontal="center" vertical="center"/>
    </xf>
    <xf numFmtId="1" fontId="11" fillId="0" borderId="45" xfId="1" applyNumberFormat="1" applyFont="1" applyBorder="1" applyAlignment="1">
      <alignment horizontal="center" vertical="center"/>
    </xf>
    <xf numFmtId="2" fontId="21" fillId="0" borderId="43" xfId="1" applyNumberFormat="1" applyFont="1" applyBorder="1" applyAlignment="1">
      <alignment horizontal="center" vertical="center"/>
    </xf>
    <xf numFmtId="2" fontId="21" fillId="0" borderId="45" xfId="1" applyNumberFormat="1" applyFont="1" applyBorder="1" applyAlignment="1">
      <alignment horizontal="center" vertical="center"/>
    </xf>
    <xf numFmtId="2" fontId="21" fillId="0" borderId="46" xfId="1" applyNumberFormat="1" applyFont="1" applyBorder="1" applyAlignment="1">
      <alignment horizontal="center" vertical="center"/>
    </xf>
    <xf numFmtId="2" fontId="14" fillId="0" borderId="47" xfId="1" applyNumberFormat="1" applyFont="1" applyBorder="1" applyAlignment="1">
      <alignment horizontal="center" vertical="center"/>
    </xf>
    <xf numFmtId="2" fontId="14" fillId="0" borderId="13" xfId="1" applyNumberFormat="1" applyFont="1" applyBorder="1" applyAlignment="1">
      <alignment horizontal="center" vertical="center"/>
    </xf>
    <xf numFmtId="2" fontId="12" fillId="0" borderId="13" xfId="1" applyNumberFormat="1" applyFont="1" applyBorder="1" applyAlignment="1">
      <alignment horizontal="center" vertical="center"/>
    </xf>
    <xf numFmtId="2" fontId="14" fillId="0" borderId="14" xfId="1" applyNumberFormat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3" fillId="0" borderId="44" xfId="1" applyFont="1" applyBorder="1" applyAlignment="1">
      <alignment horizontal="center" vertical="center" wrapText="1"/>
    </xf>
    <xf numFmtId="1" fontId="8" fillId="0" borderId="37" xfId="1" applyNumberFormat="1" applyFont="1" applyBorder="1" applyAlignment="1">
      <alignment horizontal="center" vertical="center"/>
    </xf>
    <xf numFmtId="1" fontId="8" fillId="0" borderId="20" xfId="1" applyNumberFormat="1" applyFont="1" applyBorder="1" applyAlignment="1">
      <alignment horizontal="center" vertical="center"/>
    </xf>
    <xf numFmtId="1" fontId="8" fillId="0" borderId="44" xfId="1" applyNumberFormat="1" applyFont="1" applyBorder="1" applyAlignment="1">
      <alignment horizontal="center" vertical="center"/>
    </xf>
    <xf numFmtId="1" fontId="8" fillId="0" borderId="21" xfId="1" applyNumberFormat="1" applyFont="1" applyBorder="1" applyAlignment="1">
      <alignment horizontal="center" vertical="center"/>
    </xf>
    <xf numFmtId="1" fontId="11" fillId="0" borderId="6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/>
    </xf>
    <xf numFmtId="2" fontId="16" fillId="0" borderId="35" xfId="1" applyNumberFormat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 wrapText="1"/>
    </xf>
    <xf numFmtId="2" fontId="14" fillId="0" borderId="41" xfId="1" applyNumberFormat="1" applyFont="1" applyBorder="1" applyAlignment="1">
      <alignment horizontal="center" vertical="center"/>
    </xf>
    <xf numFmtId="2" fontId="14" fillId="0" borderId="28" xfId="1" applyNumberFormat="1" applyFont="1" applyBorder="1" applyAlignment="1">
      <alignment horizontal="center" vertical="center"/>
    </xf>
    <xf numFmtId="2" fontId="14" fillId="0" borderId="29" xfId="1" applyNumberFormat="1" applyFont="1" applyBorder="1" applyAlignment="1">
      <alignment horizontal="center" vertical="center"/>
    </xf>
    <xf numFmtId="1" fontId="10" fillId="0" borderId="0" xfId="1" applyNumberFormat="1" applyFont="1"/>
    <xf numFmtId="44" fontId="20" fillId="0" borderId="0" xfId="1" applyNumberFormat="1" applyFont="1" applyAlignment="1">
      <alignment horizontal="center" vertical="center"/>
    </xf>
    <xf numFmtId="2" fontId="21" fillId="0" borderId="18" xfId="1" applyNumberFormat="1" applyFont="1" applyBorder="1" applyAlignment="1">
      <alignment horizontal="center" vertical="center"/>
    </xf>
    <xf numFmtId="2" fontId="21" fillId="0" borderId="48" xfId="1" applyNumberFormat="1" applyFont="1" applyBorder="1" applyAlignment="1">
      <alignment horizontal="center" vertical="center"/>
    </xf>
    <xf numFmtId="9" fontId="11" fillId="2" borderId="36" xfId="1" applyNumberFormat="1" applyFont="1" applyFill="1" applyBorder="1" applyAlignment="1">
      <alignment horizontal="center" vertical="center"/>
    </xf>
    <xf numFmtId="9" fontId="11" fillId="2" borderId="49" xfId="1" applyNumberFormat="1" applyFont="1" applyFill="1" applyBorder="1" applyAlignment="1">
      <alignment horizontal="center" vertical="center"/>
    </xf>
    <xf numFmtId="2" fontId="18" fillId="0" borderId="8" xfId="1" applyNumberFormat="1" applyFont="1" applyBorder="1" applyAlignment="1">
      <alignment horizontal="center" vertical="center"/>
    </xf>
    <xf numFmtId="2" fontId="18" fillId="0" borderId="10" xfId="1" applyNumberFormat="1" applyFont="1" applyBorder="1" applyAlignment="1">
      <alignment horizontal="center" vertical="center"/>
    </xf>
    <xf numFmtId="2" fontId="18" fillId="0" borderId="38" xfId="1" applyNumberFormat="1" applyFont="1" applyBorder="1" applyAlignment="1">
      <alignment horizontal="center" vertical="center"/>
    </xf>
    <xf numFmtId="2" fontId="21" fillId="0" borderId="50" xfId="1" applyNumberFormat="1" applyFont="1" applyBorder="1" applyAlignment="1">
      <alignment horizontal="center" vertical="center"/>
    </xf>
    <xf numFmtId="2" fontId="21" fillId="0" borderId="51" xfId="1" applyNumberFormat="1" applyFont="1" applyBorder="1" applyAlignment="1">
      <alignment horizontal="center" vertical="center"/>
    </xf>
    <xf numFmtId="9" fontId="11" fillId="2" borderId="52" xfId="1" applyNumberFormat="1" applyFont="1" applyFill="1" applyBorder="1" applyAlignment="1">
      <alignment horizontal="center" vertical="center"/>
    </xf>
    <xf numFmtId="9" fontId="11" fillId="2" borderId="35" xfId="1" applyNumberFormat="1" applyFont="1" applyFill="1" applyBorder="1" applyAlignment="1">
      <alignment horizontal="center" vertical="center"/>
    </xf>
    <xf numFmtId="2" fontId="18" fillId="0" borderId="45" xfId="1" applyNumberFormat="1" applyFont="1" applyBorder="1" applyAlignment="1">
      <alignment horizontal="center" vertical="center"/>
    </xf>
    <xf numFmtId="0" fontId="25" fillId="0" borderId="0" xfId="1" applyFont="1" applyAlignment="1">
      <alignment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2" fillId="0" borderId="19" xfId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3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42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64" fontId="13" fillId="0" borderId="25" xfId="1" applyNumberFormat="1" applyFont="1" applyBorder="1" applyAlignment="1">
      <alignment horizontal="center" vertical="center"/>
    </xf>
    <xf numFmtId="164" fontId="13" fillId="0" borderId="26" xfId="1" applyNumberFormat="1" applyFont="1" applyBorder="1" applyAlignment="1">
      <alignment horizontal="center" vertical="center"/>
    </xf>
    <xf numFmtId="164" fontId="13" fillId="0" borderId="27" xfId="1" applyNumberFormat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164" fontId="11" fillId="0" borderId="25" xfId="1" applyNumberFormat="1" applyFont="1" applyBorder="1" applyAlignment="1">
      <alignment horizontal="center" vertical="center"/>
    </xf>
    <xf numFmtId="164" fontId="11" fillId="0" borderId="26" xfId="1" applyNumberFormat="1" applyFont="1" applyBorder="1" applyAlignment="1">
      <alignment horizontal="center" vertical="center"/>
    </xf>
    <xf numFmtId="164" fontId="11" fillId="0" borderId="27" xfId="1" applyNumberFormat="1" applyFont="1" applyBorder="1" applyAlignment="1">
      <alignment horizontal="center" vertical="center"/>
    </xf>
    <xf numFmtId="164" fontId="13" fillId="0" borderId="15" xfId="1" applyNumberFormat="1" applyFont="1" applyBorder="1" applyAlignment="1">
      <alignment horizontal="center" vertical="center"/>
    </xf>
    <xf numFmtId="164" fontId="13" fillId="0" borderId="17" xfId="1" applyNumberFormat="1" applyFont="1" applyBorder="1" applyAlignment="1">
      <alignment horizontal="center" vertical="center"/>
    </xf>
    <xf numFmtId="164" fontId="13" fillId="0" borderId="33" xfId="1" applyNumberFormat="1" applyFont="1" applyBorder="1" applyAlignment="1">
      <alignment horizontal="center" vertical="center"/>
    </xf>
    <xf numFmtId="2" fontId="16" fillId="0" borderId="31" xfId="1" applyNumberFormat="1" applyFont="1" applyBorder="1" applyAlignment="1">
      <alignment horizontal="center" vertical="center"/>
    </xf>
    <xf numFmtId="2" fontId="16" fillId="0" borderId="33" xfId="1" applyNumberFormat="1" applyFont="1" applyBorder="1" applyAlignment="1">
      <alignment horizontal="center" vertical="center"/>
    </xf>
    <xf numFmtId="1" fontId="7" fillId="0" borderId="22" xfId="1" applyNumberFormat="1" applyFont="1" applyBorder="1" applyAlignment="1">
      <alignment horizontal="center" vertical="center"/>
    </xf>
    <xf numFmtId="1" fontId="7" fillId="0" borderId="30" xfId="1" applyNumberFormat="1" applyFont="1" applyBorder="1" applyAlignment="1">
      <alignment horizontal="center" vertical="center"/>
    </xf>
    <xf numFmtId="1" fontId="7" fillId="0" borderId="32" xfId="1" applyNumberFormat="1" applyFont="1" applyBorder="1" applyAlignment="1">
      <alignment horizontal="center" vertical="center"/>
    </xf>
    <xf numFmtId="1" fontId="7" fillId="0" borderId="17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F53"/>
  <sheetViews>
    <sheetView tabSelected="1" showWhiteSpace="0" view="pageLayout" topLeftCell="A34" zoomScaleNormal="100" workbookViewId="0">
      <selection activeCell="X53" sqref="X53"/>
    </sheetView>
  </sheetViews>
  <sheetFormatPr defaultColWidth="9.140625" defaultRowHeight="15"/>
  <cols>
    <col min="1" max="1" width="3.42578125" style="3" customWidth="1"/>
    <col min="2" max="2" width="18.7109375" style="2" customWidth="1"/>
    <col min="3" max="3" width="5.140625" style="44" customWidth="1"/>
    <col min="4" max="4" width="6.5703125" style="2" customWidth="1"/>
    <col min="5" max="15" width="5.7109375" style="2" customWidth="1"/>
    <col min="16" max="16" width="5.42578125" style="2" customWidth="1"/>
    <col min="17" max="17" width="6.85546875" style="2" bestFit="1" customWidth="1"/>
    <col min="18" max="18" width="4.7109375" style="2" customWidth="1"/>
    <col min="19" max="21" width="5.7109375" style="2" customWidth="1"/>
    <col min="22" max="22" width="5.5703125" style="2" customWidth="1"/>
    <col min="23" max="23" width="6.42578125" style="14" bestFit="1" customWidth="1"/>
    <col min="24" max="24" width="10.5703125" style="2" bestFit="1" customWidth="1"/>
    <col min="25" max="26" width="6.42578125" style="2" customWidth="1"/>
    <col min="27" max="27" width="10" style="2" customWidth="1"/>
    <col min="28" max="28" width="9" style="2" bestFit="1" customWidth="1"/>
    <col min="29" max="29" width="9.7109375" style="2" bestFit="1" customWidth="1"/>
    <col min="30" max="30" width="8.42578125" style="2" bestFit="1" customWidth="1"/>
    <col min="31" max="31" width="9.7109375" style="2" bestFit="1" customWidth="1"/>
    <col min="32" max="32" width="12.5703125" style="2" bestFit="1" customWidth="1"/>
    <col min="33" max="37" width="6.42578125" style="2" customWidth="1"/>
    <col min="38" max="16384" width="9.140625" style="2"/>
  </cols>
  <sheetData>
    <row r="1" spans="1:32">
      <c r="U1" s="3"/>
      <c r="V1" s="73"/>
    </row>
    <row r="2" spans="1:32" ht="15" customHeight="1">
      <c r="B2" s="102" t="s">
        <v>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3"/>
    </row>
    <row r="3" spans="1:32" ht="1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2"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32">
      <c r="B5" s="2" t="s">
        <v>5</v>
      </c>
    </row>
    <row r="6" spans="1:32">
      <c r="B6" s="2" t="s">
        <v>1</v>
      </c>
      <c r="H6" s="22"/>
    </row>
    <row r="8" spans="1:32">
      <c r="B8" s="12" t="s">
        <v>4</v>
      </c>
      <c r="E8" s="105" t="s">
        <v>48</v>
      </c>
      <c r="F8" s="105"/>
      <c r="G8" s="105"/>
      <c r="H8" s="105"/>
      <c r="I8" s="105"/>
      <c r="J8" s="105"/>
    </row>
    <row r="9" spans="1:32" ht="15.75" thickBot="1">
      <c r="F9" s="3">
        <v>1</v>
      </c>
      <c r="G9" s="3"/>
      <c r="H9" s="3"/>
      <c r="I9" s="3"/>
      <c r="J9" s="3">
        <v>2</v>
      </c>
      <c r="K9" s="3"/>
      <c r="L9" s="3"/>
      <c r="M9" s="3"/>
      <c r="N9" s="3">
        <v>3</v>
      </c>
      <c r="U9" s="2">
        <v>4</v>
      </c>
    </row>
    <row r="10" spans="1:32" ht="24" customHeight="1" thickBot="1">
      <c r="A10" s="88" t="s">
        <v>6</v>
      </c>
      <c r="B10" s="90" t="s">
        <v>0</v>
      </c>
      <c r="C10" s="92" t="s">
        <v>7</v>
      </c>
      <c r="D10" s="94" t="s">
        <v>8</v>
      </c>
      <c r="E10" s="96" t="s">
        <v>9</v>
      </c>
      <c r="F10" s="97"/>
      <c r="G10" s="97"/>
      <c r="H10" s="98"/>
      <c r="I10" s="96" t="s">
        <v>57</v>
      </c>
      <c r="J10" s="97"/>
      <c r="K10" s="97"/>
      <c r="L10" s="98"/>
      <c r="M10" s="106" t="s">
        <v>58</v>
      </c>
      <c r="N10" s="107"/>
      <c r="O10" s="107"/>
      <c r="P10" s="107"/>
      <c r="Q10" s="108"/>
      <c r="R10" s="109" t="s">
        <v>49</v>
      </c>
      <c r="S10" s="106" t="s">
        <v>59</v>
      </c>
      <c r="T10" s="107"/>
      <c r="U10" s="107"/>
      <c r="V10" s="107"/>
      <c r="W10" s="108"/>
    </row>
    <row r="11" spans="1:32" ht="22.5" customHeight="1" thickBot="1">
      <c r="A11" s="89"/>
      <c r="B11" s="91"/>
      <c r="C11" s="93"/>
      <c r="D11" s="95"/>
      <c r="E11" s="24" t="s">
        <v>10</v>
      </c>
      <c r="F11" s="25" t="s">
        <v>11</v>
      </c>
      <c r="G11" s="25" t="s">
        <v>12</v>
      </c>
      <c r="H11" s="26" t="s">
        <v>13</v>
      </c>
      <c r="I11" s="24" t="s">
        <v>10</v>
      </c>
      <c r="J11" s="25" t="s">
        <v>11</v>
      </c>
      <c r="K11" s="25" t="s">
        <v>12</v>
      </c>
      <c r="L11" s="26" t="s">
        <v>13</v>
      </c>
      <c r="M11" s="24" t="s">
        <v>10</v>
      </c>
      <c r="N11" s="25" t="s">
        <v>11</v>
      </c>
      <c r="O11" s="25" t="s">
        <v>12</v>
      </c>
      <c r="P11" s="27" t="s">
        <v>13</v>
      </c>
      <c r="Q11" s="37" t="s">
        <v>60</v>
      </c>
      <c r="R11" s="110"/>
      <c r="S11" s="24" t="s">
        <v>10</v>
      </c>
      <c r="T11" s="25" t="s">
        <v>11</v>
      </c>
      <c r="U11" s="25" t="s">
        <v>12</v>
      </c>
      <c r="V11" s="26" t="s">
        <v>13</v>
      </c>
      <c r="W11" s="37" t="s">
        <v>60</v>
      </c>
    </row>
    <row r="12" spans="1:32" ht="15.75" customHeight="1">
      <c r="A12" s="15">
        <f>SUBTOTAL(3,$B$12:B12)</f>
        <v>1</v>
      </c>
      <c r="B12" s="23" t="s">
        <v>14</v>
      </c>
      <c r="C12" s="45" t="s">
        <v>3</v>
      </c>
      <c r="D12" s="41">
        <f t="shared" ref="D12:D46" si="0">SUM(H12+G12+F12+E12)</f>
        <v>73.616972079310941</v>
      </c>
      <c r="E12" s="17">
        <v>0</v>
      </c>
      <c r="F12" s="18">
        <v>55.212729059483209</v>
      </c>
      <c r="G12" s="18">
        <v>18.404243019827735</v>
      </c>
      <c r="H12" s="42">
        <v>0</v>
      </c>
      <c r="I12" s="34"/>
      <c r="J12" s="32"/>
      <c r="K12" s="32"/>
      <c r="L12" s="75"/>
      <c r="M12" s="28">
        <f>E12*I12</f>
        <v>0</v>
      </c>
      <c r="N12" s="29">
        <f t="shared" ref="N12:P12" si="1">F12*J12</f>
        <v>0</v>
      </c>
      <c r="O12" s="29">
        <f t="shared" si="1"/>
        <v>0</v>
      </c>
      <c r="P12" s="29">
        <f t="shared" si="1"/>
        <v>0</v>
      </c>
      <c r="Q12" s="79">
        <f>SUM(M12:P12)</f>
        <v>0</v>
      </c>
      <c r="R12" s="77">
        <v>0.05</v>
      </c>
      <c r="S12" s="31">
        <f t="shared" ref="S12:S13" si="2">M12/(1+$R12)</f>
        <v>0</v>
      </c>
      <c r="T12" s="32">
        <f t="shared" ref="T12:T13" si="3">N12/(1+$R12)</f>
        <v>0</v>
      </c>
      <c r="U12" s="32">
        <f t="shared" ref="U12:U13" si="4">O12/(1+$R12)</f>
        <v>0</v>
      </c>
      <c r="V12" s="33">
        <f t="shared" ref="V12:V13" si="5">P12/(1+$R12)</f>
        <v>0</v>
      </c>
      <c r="W12" s="21">
        <f t="shared" ref="W12:W16" si="6">SUM(S12:V12)</f>
        <v>0</v>
      </c>
      <c r="AB12" s="40"/>
      <c r="AC12" s="40"/>
      <c r="AD12" s="40"/>
      <c r="AE12" s="40"/>
      <c r="AF12" s="40"/>
    </row>
    <row r="13" spans="1:32" ht="15.75" customHeight="1">
      <c r="A13" s="15">
        <f>SUBTOTAL(3,$B$12:B13)</f>
        <v>2</v>
      </c>
      <c r="B13" s="23" t="s">
        <v>15</v>
      </c>
      <c r="C13" s="45" t="s">
        <v>2</v>
      </c>
      <c r="D13" s="41">
        <f t="shared" si="0"/>
        <v>147.23394415862188</v>
      </c>
      <c r="E13" s="17">
        <v>46.010607549569336</v>
      </c>
      <c r="F13" s="18">
        <v>46.010607549569336</v>
      </c>
      <c r="G13" s="18">
        <v>23.005303774784668</v>
      </c>
      <c r="H13" s="42">
        <v>32.207425284698537</v>
      </c>
      <c r="I13" s="34"/>
      <c r="J13" s="32"/>
      <c r="K13" s="32"/>
      <c r="L13" s="75"/>
      <c r="M13" s="31">
        <f t="shared" ref="M13:M46" si="7">E13*I13</f>
        <v>0</v>
      </c>
      <c r="N13" s="32">
        <f t="shared" ref="N13:N46" si="8">F13*J13</f>
        <v>0</v>
      </c>
      <c r="O13" s="32">
        <f t="shared" ref="O13:O46" si="9">G13*K13</f>
        <v>0</v>
      </c>
      <c r="P13" s="32">
        <f t="shared" ref="P13:P46" si="10">H13*L13</f>
        <v>0</v>
      </c>
      <c r="Q13" s="80">
        <f t="shared" ref="Q13:Q46" si="11">SUM(M13:P13)</f>
        <v>0</v>
      </c>
      <c r="R13" s="77">
        <v>0.05</v>
      </c>
      <c r="S13" s="31">
        <f t="shared" si="2"/>
        <v>0</v>
      </c>
      <c r="T13" s="32">
        <f t="shared" si="3"/>
        <v>0</v>
      </c>
      <c r="U13" s="32">
        <f t="shared" si="4"/>
        <v>0</v>
      </c>
      <c r="V13" s="33">
        <f t="shared" si="5"/>
        <v>0</v>
      </c>
      <c r="W13" s="21">
        <f t="shared" si="6"/>
        <v>0</v>
      </c>
      <c r="AB13" s="40"/>
      <c r="AC13" s="40"/>
      <c r="AD13" s="40"/>
      <c r="AE13" s="40"/>
      <c r="AF13" s="40"/>
    </row>
    <row r="14" spans="1:32" ht="15.75" customHeight="1">
      <c r="A14" s="15">
        <f>SUBTOTAL(3,$B$12:B14)</f>
        <v>3</v>
      </c>
      <c r="B14" s="23" t="s">
        <v>16</v>
      </c>
      <c r="C14" s="45" t="s">
        <v>2</v>
      </c>
      <c r="D14" s="41">
        <f t="shared" si="0"/>
        <v>276.06364529741603</v>
      </c>
      <c r="E14" s="17">
        <v>92.021215099138672</v>
      </c>
      <c r="F14" s="18">
        <v>92.021215099138672</v>
      </c>
      <c r="G14" s="18">
        <v>36.80848603965547</v>
      </c>
      <c r="H14" s="42">
        <v>55.212729059483209</v>
      </c>
      <c r="I14" s="34"/>
      <c r="J14" s="32"/>
      <c r="K14" s="32"/>
      <c r="L14" s="75"/>
      <c r="M14" s="31">
        <f t="shared" si="7"/>
        <v>0</v>
      </c>
      <c r="N14" s="32">
        <f t="shared" si="8"/>
        <v>0</v>
      </c>
      <c r="O14" s="32">
        <f t="shared" si="9"/>
        <v>0</v>
      </c>
      <c r="P14" s="32">
        <f t="shared" si="10"/>
        <v>0</v>
      </c>
      <c r="Q14" s="80">
        <f t="shared" si="11"/>
        <v>0</v>
      </c>
      <c r="R14" s="77">
        <v>0.05</v>
      </c>
      <c r="S14" s="31">
        <f t="shared" ref="S14:S46" si="12">M14/(1+$R14)</f>
        <v>0</v>
      </c>
      <c r="T14" s="32">
        <f t="shared" ref="T14:T46" si="13">N14/(1+$R14)</f>
        <v>0</v>
      </c>
      <c r="U14" s="32">
        <f t="shared" ref="U14:U46" si="14">O14/(1+$R14)</f>
        <v>0</v>
      </c>
      <c r="V14" s="33">
        <f t="shared" ref="V14:V46" si="15">P14/(1+$R14)</f>
        <v>0</v>
      </c>
      <c r="W14" s="21">
        <f t="shared" si="6"/>
        <v>0</v>
      </c>
      <c r="AB14" s="40"/>
      <c r="AC14" s="40"/>
      <c r="AD14" s="40"/>
      <c r="AE14" s="40"/>
      <c r="AF14" s="40"/>
    </row>
    <row r="15" spans="1:32" ht="15.75" customHeight="1">
      <c r="A15" s="15">
        <f>SUBTOTAL(3,$B$12:B15)</f>
        <v>4</v>
      </c>
      <c r="B15" s="23" t="s">
        <v>52</v>
      </c>
      <c r="C15" s="45" t="s">
        <v>2</v>
      </c>
      <c r="D15" s="41">
        <f t="shared" si="0"/>
        <v>27.606364529741604</v>
      </c>
      <c r="E15" s="17">
        <v>6.4414850569397073</v>
      </c>
      <c r="F15" s="18">
        <v>6.4414850569397073</v>
      </c>
      <c r="G15" s="18">
        <v>3.6808486039655475</v>
      </c>
      <c r="H15" s="42">
        <v>11.042545811896643</v>
      </c>
      <c r="I15" s="34"/>
      <c r="J15" s="32"/>
      <c r="K15" s="32"/>
      <c r="L15" s="75"/>
      <c r="M15" s="31">
        <f t="shared" si="7"/>
        <v>0</v>
      </c>
      <c r="N15" s="32">
        <f t="shared" si="8"/>
        <v>0</v>
      </c>
      <c r="O15" s="32">
        <f t="shared" si="9"/>
        <v>0</v>
      </c>
      <c r="P15" s="32">
        <f t="shared" si="10"/>
        <v>0</v>
      </c>
      <c r="Q15" s="80">
        <f t="shared" si="11"/>
        <v>0</v>
      </c>
      <c r="R15" s="77">
        <v>0.05</v>
      </c>
      <c r="S15" s="31">
        <f t="shared" si="12"/>
        <v>0</v>
      </c>
      <c r="T15" s="32">
        <f t="shared" si="13"/>
        <v>0</v>
      </c>
      <c r="U15" s="32">
        <f t="shared" si="14"/>
        <v>0</v>
      </c>
      <c r="V15" s="33">
        <f t="shared" si="15"/>
        <v>0</v>
      </c>
      <c r="W15" s="21">
        <f t="shared" si="6"/>
        <v>0</v>
      </c>
      <c r="AB15" s="40"/>
      <c r="AC15" s="40"/>
      <c r="AD15" s="40"/>
      <c r="AE15" s="40"/>
      <c r="AF15" s="40"/>
    </row>
    <row r="16" spans="1:32" ht="15.75" customHeight="1">
      <c r="A16" s="15">
        <f>SUBTOTAL(3,$B$12:B16)</f>
        <v>5</v>
      </c>
      <c r="B16" s="23" t="s">
        <v>35</v>
      </c>
      <c r="C16" s="45" t="s">
        <v>3</v>
      </c>
      <c r="D16" s="41">
        <f t="shared" si="0"/>
        <v>294.46788831724382</v>
      </c>
      <c r="E16" s="17">
        <v>82.819093589224821</v>
      </c>
      <c r="F16" s="18">
        <v>82.819093589224821</v>
      </c>
      <c r="G16" s="18">
        <v>46.010607549569336</v>
      </c>
      <c r="H16" s="42">
        <v>82.819093589224821</v>
      </c>
      <c r="I16" s="34"/>
      <c r="J16" s="32"/>
      <c r="K16" s="32"/>
      <c r="L16" s="75"/>
      <c r="M16" s="31">
        <f t="shared" si="7"/>
        <v>0</v>
      </c>
      <c r="N16" s="32">
        <f t="shared" si="8"/>
        <v>0</v>
      </c>
      <c r="O16" s="32">
        <f t="shared" si="9"/>
        <v>0</v>
      </c>
      <c r="P16" s="32">
        <f t="shared" si="10"/>
        <v>0</v>
      </c>
      <c r="Q16" s="80">
        <f t="shared" si="11"/>
        <v>0</v>
      </c>
      <c r="R16" s="77">
        <v>0.05</v>
      </c>
      <c r="S16" s="31">
        <f t="shared" si="12"/>
        <v>0</v>
      </c>
      <c r="T16" s="32">
        <f t="shared" si="13"/>
        <v>0</v>
      </c>
      <c r="U16" s="32">
        <f t="shared" si="14"/>
        <v>0</v>
      </c>
      <c r="V16" s="33">
        <f t="shared" si="15"/>
        <v>0</v>
      </c>
      <c r="W16" s="21">
        <f t="shared" si="6"/>
        <v>0</v>
      </c>
      <c r="AB16" s="40"/>
      <c r="AC16" s="40"/>
      <c r="AD16" s="40"/>
      <c r="AE16" s="40"/>
      <c r="AF16" s="40"/>
    </row>
    <row r="17" spans="1:32" ht="15.75" customHeight="1">
      <c r="A17" s="15">
        <f>SUBTOTAL(3,$B$12:B17)</f>
        <v>6</v>
      </c>
      <c r="B17" s="23" t="s">
        <v>34</v>
      </c>
      <c r="C17" s="45" t="s">
        <v>2</v>
      </c>
      <c r="D17" s="41">
        <f t="shared" si="0"/>
        <v>230.0530377478467</v>
      </c>
      <c r="E17" s="17">
        <v>64.414850569397075</v>
      </c>
      <c r="F17" s="18">
        <v>64.414850569397075</v>
      </c>
      <c r="G17" s="18">
        <v>46.010607549569336</v>
      </c>
      <c r="H17" s="42">
        <v>55.212729059483209</v>
      </c>
      <c r="I17" s="34"/>
      <c r="J17" s="32"/>
      <c r="K17" s="32"/>
      <c r="L17" s="75"/>
      <c r="M17" s="31">
        <f t="shared" si="7"/>
        <v>0</v>
      </c>
      <c r="N17" s="32">
        <f t="shared" si="8"/>
        <v>0</v>
      </c>
      <c r="O17" s="32">
        <f t="shared" si="9"/>
        <v>0</v>
      </c>
      <c r="P17" s="32">
        <f t="shared" si="10"/>
        <v>0</v>
      </c>
      <c r="Q17" s="80">
        <f t="shared" si="11"/>
        <v>0</v>
      </c>
      <c r="R17" s="77">
        <v>0.05</v>
      </c>
      <c r="S17" s="31">
        <f t="shared" si="12"/>
        <v>0</v>
      </c>
      <c r="T17" s="32">
        <f t="shared" si="13"/>
        <v>0</v>
      </c>
      <c r="U17" s="32">
        <f t="shared" si="14"/>
        <v>0</v>
      </c>
      <c r="V17" s="33">
        <f t="shared" si="15"/>
        <v>0</v>
      </c>
      <c r="W17" s="21">
        <f>SUM(S17:V17)</f>
        <v>0</v>
      </c>
      <c r="AB17" s="40"/>
      <c r="AC17" s="40"/>
      <c r="AD17" s="40"/>
      <c r="AE17" s="40"/>
      <c r="AF17" s="40"/>
    </row>
    <row r="18" spans="1:32" ht="15.75" customHeight="1">
      <c r="A18" s="15">
        <f>SUBTOTAL(3,$B$12:B18)</f>
        <v>7</v>
      </c>
      <c r="B18" s="23" t="s">
        <v>56</v>
      </c>
      <c r="C18" s="45" t="s">
        <v>2</v>
      </c>
      <c r="D18" s="41">
        <f t="shared" si="0"/>
        <v>27.606364529741604</v>
      </c>
      <c r="E18" s="17">
        <v>0</v>
      </c>
      <c r="F18" s="18">
        <v>0</v>
      </c>
      <c r="G18" s="18">
        <v>13.803182264870802</v>
      </c>
      <c r="H18" s="42">
        <v>13.803182264870802</v>
      </c>
      <c r="I18" s="34"/>
      <c r="J18" s="32"/>
      <c r="K18" s="32"/>
      <c r="L18" s="75"/>
      <c r="M18" s="31">
        <f t="shared" si="7"/>
        <v>0</v>
      </c>
      <c r="N18" s="32">
        <f t="shared" si="8"/>
        <v>0</v>
      </c>
      <c r="O18" s="32">
        <f t="shared" si="9"/>
        <v>0</v>
      </c>
      <c r="P18" s="32">
        <f t="shared" si="10"/>
        <v>0</v>
      </c>
      <c r="Q18" s="80">
        <f t="shared" si="11"/>
        <v>0</v>
      </c>
      <c r="R18" s="77">
        <v>0.05</v>
      </c>
      <c r="S18" s="31">
        <f t="shared" si="12"/>
        <v>0</v>
      </c>
      <c r="T18" s="32">
        <f t="shared" si="13"/>
        <v>0</v>
      </c>
      <c r="U18" s="32">
        <f t="shared" si="14"/>
        <v>0</v>
      </c>
      <c r="V18" s="33">
        <f t="shared" si="15"/>
        <v>0</v>
      </c>
      <c r="W18" s="21">
        <f>SUM(S18:V18)</f>
        <v>0</v>
      </c>
      <c r="AB18" s="40"/>
      <c r="AC18" s="40"/>
      <c r="AD18" s="40"/>
      <c r="AE18" s="40"/>
      <c r="AF18" s="40"/>
    </row>
    <row r="19" spans="1:32" ht="27" customHeight="1">
      <c r="A19" s="15">
        <f>SUBTOTAL(3,$B$12:B19)</f>
        <v>8</v>
      </c>
      <c r="B19" s="23" t="s">
        <v>53</v>
      </c>
      <c r="C19" s="45" t="s">
        <v>3</v>
      </c>
      <c r="D19" s="41">
        <f t="shared" si="0"/>
        <v>50.611668304526276</v>
      </c>
      <c r="E19" s="17">
        <v>13.803182264870802</v>
      </c>
      <c r="F19" s="18">
        <v>13.803182264870802</v>
      </c>
      <c r="G19" s="18">
        <v>9.2021215099138676</v>
      </c>
      <c r="H19" s="42">
        <v>13.803182264870802</v>
      </c>
      <c r="I19" s="34"/>
      <c r="J19" s="32"/>
      <c r="K19" s="32"/>
      <c r="L19" s="75"/>
      <c r="M19" s="31">
        <f t="shared" si="7"/>
        <v>0</v>
      </c>
      <c r="N19" s="32">
        <f t="shared" si="8"/>
        <v>0</v>
      </c>
      <c r="O19" s="32">
        <f t="shared" si="9"/>
        <v>0</v>
      </c>
      <c r="P19" s="32">
        <f t="shared" si="10"/>
        <v>0</v>
      </c>
      <c r="Q19" s="80">
        <f t="shared" si="11"/>
        <v>0</v>
      </c>
      <c r="R19" s="77">
        <v>0.05</v>
      </c>
      <c r="S19" s="31">
        <f t="shared" si="12"/>
        <v>0</v>
      </c>
      <c r="T19" s="32">
        <f t="shared" si="13"/>
        <v>0</v>
      </c>
      <c r="U19" s="32">
        <f t="shared" si="14"/>
        <v>0</v>
      </c>
      <c r="V19" s="33">
        <f t="shared" si="15"/>
        <v>0</v>
      </c>
      <c r="W19" s="21">
        <f>SUM(S19:V19)</f>
        <v>0</v>
      </c>
      <c r="AB19" s="40"/>
      <c r="AC19" s="40"/>
      <c r="AD19" s="40"/>
      <c r="AE19" s="40"/>
      <c r="AF19" s="40"/>
    </row>
    <row r="20" spans="1:32" ht="15.75" customHeight="1">
      <c r="A20" s="15">
        <f>SUBTOTAL(3,$B$12:B20)</f>
        <v>9</v>
      </c>
      <c r="B20" s="23" t="s">
        <v>17</v>
      </c>
      <c r="C20" s="45" t="s">
        <v>2</v>
      </c>
      <c r="D20" s="41">
        <f t="shared" si="0"/>
        <v>18.404243019827735</v>
      </c>
      <c r="E20" s="17">
        <v>9.2021215099138676</v>
      </c>
      <c r="F20" s="18">
        <v>9.2021215099138676</v>
      </c>
      <c r="G20" s="18">
        <v>0</v>
      </c>
      <c r="H20" s="42">
        <v>0</v>
      </c>
      <c r="I20" s="34"/>
      <c r="J20" s="32"/>
      <c r="K20" s="32"/>
      <c r="L20" s="75"/>
      <c r="M20" s="31">
        <f t="shared" si="7"/>
        <v>0</v>
      </c>
      <c r="N20" s="32">
        <f t="shared" si="8"/>
        <v>0</v>
      </c>
      <c r="O20" s="32">
        <f t="shared" si="9"/>
        <v>0</v>
      </c>
      <c r="P20" s="32">
        <f t="shared" si="10"/>
        <v>0</v>
      </c>
      <c r="Q20" s="80">
        <f t="shared" si="11"/>
        <v>0</v>
      </c>
      <c r="R20" s="77">
        <v>0.05</v>
      </c>
      <c r="S20" s="31">
        <f t="shared" si="12"/>
        <v>0</v>
      </c>
      <c r="T20" s="32">
        <f t="shared" si="13"/>
        <v>0</v>
      </c>
      <c r="U20" s="32">
        <f t="shared" si="14"/>
        <v>0</v>
      </c>
      <c r="V20" s="33">
        <f t="shared" si="15"/>
        <v>0</v>
      </c>
      <c r="W20" s="21">
        <f t="shared" ref="W20:W29" si="16">SUM(S20:V20)</f>
        <v>0</v>
      </c>
      <c r="AB20" s="40"/>
      <c r="AC20" s="40"/>
      <c r="AD20" s="40"/>
      <c r="AE20" s="40"/>
      <c r="AF20" s="40"/>
    </row>
    <row r="21" spans="1:32" ht="15.75" customHeight="1">
      <c r="A21" s="15">
        <f>SUBTOTAL(3,$B$12:B21)</f>
        <v>10</v>
      </c>
      <c r="B21" s="23" t="s">
        <v>18</v>
      </c>
      <c r="C21" s="45" t="s">
        <v>2</v>
      </c>
      <c r="D21" s="41">
        <f t="shared" si="0"/>
        <v>27.606364529741604</v>
      </c>
      <c r="E21" s="17">
        <v>9.2021215099138676</v>
      </c>
      <c r="F21" s="18">
        <v>9.2021215099138676</v>
      </c>
      <c r="G21" s="18">
        <v>0</v>
      </c>
      <c r="H21" s="42">
        <v>9.2021215099138676</v>
      </c>
      <c r="I21" s="34"/>
      <c r="J21" s="32"/>
      <c r="K21" s="32"/>
      <c r="L21" s="75"/>
      <c r="M21" s="31">
        <f t="shared" si="7"/>
        <v>0</v>
      </c>
      <c r="N21" s="32">
        <f t="shared" si="8"/>
        <v>0</v>
      </c>
      <c r="O21" s="32">
        <f t="shared" si="9"/>
        <v>0</v>
      </c>
      <c r="P21" s="32">
        <f t="shared" si="10"/>
        <v>0</v>
      </c>
      <c r="Q21" s="80">
        <f t="shared" si="11"/>
        <v>0</v>
      </c>
      <c r="R21" s="77">
        <v>0.05</v>
      </c>
      <c r="S21" s="31">
        <f t="shared" si="12"/>
        <v>0</v>
      </c>
      <c r="T21" s="32">
        <f t="shared" si="13"/>
        <v>0</v>
      </c>
      <c r="U21" s="32">
        <f t="shared" si="14"/>
        <v>0</v>
      </c>
      <c r="V21" s="33">
        <f t="shared" si="15"/>
        <v>0</v>
      </c>
      <c r="W21" s="21">
        <f t="shared" si="16"/>
        <v>0</v>
      </c>
      <c r="AB21" s="40"/>
      <c r="AC21" s="40"/>
      <c r="AD21" s="40"/>
      <c r="AE21" s="40"/>
      <c r="AF21" s="40"/>
    </row>
    <row r="22" spans="1:32" ht="15.75" customHeight="1">
      <c r="A22" s="15">
        <f>SUBTOTAL(3,$B$12:B22)</f>
        <v>11</v>
      </c>
      <c r="B22" s="23" t="s">
        <v>19</v>
      </c>
      <c r="C22" s="45" t="s">
        <v>2</v>
      </c>
      <c r="D22" s="41">
        <f t="shared" si="0"/>
        <v>119.62757962888028</v>
      </c>
      <c r="E22" s="17">
        <v>32.207425284698537</v>
      </c>
      <c r="F22" s="18">
        <v>32.207425284698537</v>
      </c>
      <c r="G22" s="18">
        <v>18.404243019827735</v>
      </c>
      <c r="H22" s="42">
        <v>36.80848603965547</v>
      </c>
      <c r="I22" s="34"/>
      <c r="J22" s="32"/>
      <c r="K22" s="32"/>
      <c r="L22" s="75"/>
      <c r="M22" s="31">
        <f t="shared" si="7"/>
        <v>0</v>
      </c>
      <c r="N22" s="32">
        <f t="shared" si="8"/>
        <v>0</v>
      </c>
      <c r="O22" s="32">
        <f t="shared" si="9"/>
        <v>0</v>
      </c>
      <c r="P22" s="32">
        <f t="shared" si="10"/>
        <v>0</v>
      </c>
      <c r="Q22" s="80">
        <f t="shared" si="11"/>
        <v>0</v>
      </c>
      <c r="R22" s="77">
        <v>0.05</v>
      </c>
      <c r="S22" s="31">
        <f t="shared" si="12"/>
        <v>0</v>
      </c>
      <c r="T22" s="32">
        <f t="shared" si="13"/>
        <v>0</v>
      </c>
      <c r="U22" s="32">
        <f t="shared" si="14"/>
        <v>0</v>
      </c>
      <c r="V22" s="33">
        <f t="shared" si="15"/>
        <v>0</v>
      </c>
      <c r="W22" s="21">
        <f t="shared" si="16"/>
        <v>0</v>
      </c>
      <c r="AB22" s="40"/>
      <c r="AC22" s="40"/>
      <c r="AD22" s="40"/>
      <c r="AE22" s="40"/>
      <c r="AF22" s="40"/>
    </row>
    <row r="23" spans="1:32" ht="15.75" customHeight="1">
      <c r="A23" s="15">
        <f>SUBTOTAL(3,$B$12:B23)</f>
        <v>12</v>
      </c>
      <c r="B23" s="23" t="s">
        <v>25</v>
      </c>
      <c r="C23" s="45" t="s">
        <v>3</v>
      </c>
      <c r="D23" s="41">
        <f t="shared" si="0"/>
        <v>239.25515925776057</v>
      </c>
      <c r="E23" s="17">
        <v>64.414850569397075</v>
      </c>
      <c r="F23" s="18">
        <v>64.414850569397075</v>
      </c>
      <c r="G23" s="18">
        <v>36.80848603965547</v>
      </c>
      <c r="H23" s="42">
        <v>73.616972079310941</v>
      </c>
      <c r="I23" s="34"/>
      <c r="J23" s="32"/>
      <c r="K23" s="32"/>
      <c r="L23" s="75"/>
      <c r="M23" s="31">
        <f t="shared" si="7"/>
        <v>0</v>
      </c>
      <c r="N23" s="32">
        <f t="shared" si="8"/>
        <v>0</v>
      </c>
      <c r="O23" s="32">
        <f t="shared" si="9"/>
        <v>0</v>
      </c>
      <c r="P23" s="32">
        <f t="shared" si="10"/>
        <v>0</v>
      </c>
      <c r="Q23" s="80">
        <f t="shared" si="11"/>
        <v>0</v>
      </c>
      <c r="R23" s="77">
        <v>0.05</v>
      </c>
      <c r="S23" s="31">
        <f t="shared" si="12"/>
        <v>0</v>
      </c>
      <c r="T23" s="32">
        <f t="shared" si="13"/>
        <v>0</v>
      </c>
      <c r="U23" s="32">
        <f t="shared" si="14"/>
        <v>0</v>
      </c>
      <c r="V23" s="33">
        <f t="shared" si="15"/>
        <v>0</v>
      </c>
      <c r="W23" s="21">
        <f t="shared" si="16"/>
        <v>0</v>
      </c>
      <c r="AB23" s="40"/>
      <c r="AC23" s="40"/>
      <c r="AD23" s="40"/>
      <c r="AE23" s="40"/>
      <c r="AF23" s="40"/>
    </row>
    <row r="24" spans="1:32" ht="15.75" customHeight="1">
      <c r="A24" s="15">
        <f>SUBTOTAL(3,$B$12:B24)</f>
        <v>13</v>
      </c>
      <c r="B24" s="23" t="s">
        <v>20</v>
      </c>
      <c r="C24" s="45" t="s">
        <v>3</v>
      </c>
      <c r="D24" s="41">
        <f t="shared" si="0"/>
        <v>41.40954679461241</v>
      </c>
      <c r="E24" s="17">
        <v>0</v>
      </c>
      <c r="F24" s="18">
        <v>27.606364529741604</v>
      </c>
      <c r="G24" s="18">
        <v>13.803182264870802</v>
      </c>
      <c r="H24" s="42">
        <v>0</v>
      </c>
      <c r="I24" s="34"/>
      <c r="J24" s="32"/>
      <c r="K24" s="32"/>
      <c r="L24" s="75"/>
      <c r="M24" s="31">
        <f t="shared" si="7"/>
        <v>0</v>
      </c>
      <c r="N24" s="32">
        <f t="shared" si="8"/>
        <v>0</v>
      </c>
      <c r="O24" s="32">
        <f t="shared" si="9"/>
        <v>0</v>
      </c>
      <c r="P24" s="32">
        <f t="shared" si="10"/>
        <v>0</v>
      </c>
      <c r="Q24" s="80">
        <f t="shared" si="11"/>
        <v>0</v>
      </c>
      <c r="R24" s="77">
        <v>0.05</v>
      </c>
      <c r="S24" s="31">
        <f t="shared" si="12"/>
        <v>0</v>
      </c>
      <c r="T24" s="32">
        <f t="shared" si="13"/>
        <v>0</v>
      </c>
      <c r="U24" s="32">
        <f t="shared" si="14"/>
        <v>0</v>
      </c>
      <c r="V24" s="33">
        <f t="shared" si="15"/>
        <v>0</v>
      </c>
      <c r="W24" s="21">
        <f t="shared" si="16"/>
        <v>0</v>
      </c>
      <c r="AB24" s="40"/>
      <c r="AC24" s="40"/>
      <c r="AD24" s="40"/>
      <c r="AE24" s="40"/>
      <c r="AF24" s="40"/>
    </row>
    <row r="25" spans="1:32" ht="15.75" customHeight="1">
      <c r="A25" s="15">
        <f>SUBTOTAL(3,$B$12:B25)</f>
        <v>14</v>
      </c>
      <c r="B25" s="23" t="s">
        <v>22</v>
      </c>
      <c r="C25" s="45" t="s">
        <v>2</v>
      </c>
      <c r="D25" s="41">
        <f t="shared" si="0"/>
        <v>248.45728076767443</v>
      </c>
      <c r="E25" s="17">
        <v>73.616972079310941</v>
      </c>
      <c r="F25" s="18">
        <v>73.616972079310941</v>
      </c>
      <c r="G25" s="18">
        <v>46.010607549569336</v>
      </c>
      <c r="H25" s="42">
        <v>55.212729059483209</v>
      </c>
      <c r="I25" s="34"/>
      <c r="J25" s="32"/>
      <c r="K25" s="32"/>
      <c r="L25" s="75"/>
      <c r="M25" s="31">
        <f t="shared" si="7"/>
        <v>0</v>
      </c>
      <c r="N25" s="32">
        <f t="shared" si="8"/>
        <v>0</v>
      </c>
      <c r="O25" s="32">
        <f t="shared" si="9"/>
        <v>0</v>
      </c>
      <c r="P25" s="32">
        <f t="shared" si="10"/>
        <v>0</v>
      </c>
      <c r="Q25" s="80">
        <f t="shared" si="11"/>
        <v>0</v>
      </c>
      <c r="R25" s="77">
        <v>0.05</v>
      </c>
      <c r="S25" s="31">
        <f t="shared" si="12"/>
        <v>0</v>
      </c>
      <c r="T25" s="32">
        <f t="shared" si="13"/>
        <v>0</v>
      </c>
      <c r="U25" s="32">
        <f t="shared" si="14"/>
        <v>0</v>
      </c>
      <c r="V25" s="33">
        <f t="shared" si="15"/>
        <v>0</v>
      </c>
      <c r="W25" s="21">
        <f t="shared" si="16"/>
        <v>0</v>
      </c>
      <c r="AB25" s="40"/>
      <c r="AC25" s="40"/>
      <c r="AD25" s="40"/>
      <c r="AE25" s="40"/>
      <c r="AF25" s="40"/>
    </row>
    <row r="26" spans="1:32" ht="27.75" customHeight="1">
      <c r="A26" s="15">
        <f>SUBTOTAL(3,$B$12:B26)</f>
        <v>15</v>
      </c>
      <c r="B26" s="23" t="s">
        <v>21</v>
      </c>
      <c r="C26" s="45" t="s">
        <v>3</v>
      </c>
      <c r="D26" s="41">
        <f t="shared" si="0"/>
        <v>64.414850569397075</v>
      </c>
      <c r="E26" s="17">
        <v>0</v>
      </c>
      <c r="F26" s="18">
        <v>32.207425284698537</v>
      </c>
      <c r="G26" s="18">
        <v>32.207425284698537</v>
      </c>
      <c r="H26" s="42">
        <v>0</v>
      </c>
      <c r="I26" s="34"/>
      <c r="J26" s="32"/>
      <c r="K26" s="32"/>
      <c r="L26" s="75"/>
      <c r="M26" s="31">
        <f t="shared" si="7"/>
        <v>0</v>
      </c>
      <c r="N26" s="32">
        <f t="shared" si="8"/>
        <v>0</v>
      </c>
      <c r="O26" s="32">
        <f t="shared" si="9"/>
        <v>0</v>
      </c>
      <c r="P26" s="32">
        <f t="shared" si="10"/>
        <v>0</v>
      </c>
      <c r="Q26" s="80">
        <f t="shared" si="11"/>
        <v>0</v>
      </c>
      <c r="R26" s="77">
        <v>0.05</v>
      </c>
      <c r="S26" s="31">
        <f t="shared" si="12"/>
        <v>0</v>
      </c>
      <c r="T26" s="32">
        <f t="shared" si="13"/>
        <v>0</v>
      </c>
      <c r="U26" s="32">
        <f t="shared" si="14"/>
        <v>0</v>
      </c>
      <c r="V26" s="33">
        <f t="shared" si="15"/>
        <v>0</v>
      </c>
      <c r="W26" s="21">
        <f t="shared" si="16"/>
        <v>0</v>
      </c>
      <c r="AB26" s="40"/>
      <c r="AC26" s="40"/>
      <c r="AD26" s="40"/>
      <c r="AE26" s="40"/>
      <c r="AF26" s="40"/>
    </row>
    <row r="27" spans="1:32" ht="18.75" customHeight="1">
      <c r="A27" s="15">
        <f>SUBTOTAL(3,$B$12:B27)</f>
        <v>16</v>
      </c>
      <c r="B27" s="23" t="s">
        <v>23</v>
      </c>
      <c r="C27" s="45" t="s">
        <v>2</v>
      </c>
      <c r="D27" s="41">
        <f t="shared" si="0"/>
        <v>184.04243019827737</v>
      </c>
      <c r="E27" s="17">
        <v>55.212729059483209</v>
      </c>
      <c r="F27" s="18">
        <v>55.212729059483209</v>
      </c>
      <c r="G27" s="18">
        <v>27.606364529741604</v>
      </c>
      <c r="H27" s="42">
        <v>46.010607549569336</v>
      </c>
      <c r="I27" s="34"/>
      <c r="J27" s="32"/>
      <c r="K27" s="32"/>
      <c r="L27" s="75"/>
      <c r="M27" s="31">
        <f t="shared" si="7"/>
        <v>0</v>
      </c>
      <c r="N27" s="32">
        <f t="shared" si="8"/>
        <v>0</v>
      </c>
      <c r="O27" s="32">
        <f t="shared" si="9"/>
        <v>0</v>
      </c>
      <c r="P27" s="32">
        <f t="shared" si="10"/>
        <v>0</v>
      </c>
      <c r="Q27" s="80">
        <f t="shared" si="11"/>
        <v>0</v>
      </c>
      <c r="R27" s="77">
        <v>0.05</v>
      </c>
      <c r="S27" s="31">
        <f t="shared" si="12"/>
        <v>0</v>
      </c>
      <c r="T27" s="32">
        <f t="shared" si="13"/>
        <v>0</v>
      </c>
      <c r="U27" s="32">
        <f t="shared" si="14"/>
        <v>0</v>
      </c>
      <c r="V27" s="33">
        <f t="shared" si="15"/>
        <v>0</v>
      </c>
      <c r="W27" s="21">
        <f t="shared" si="16"/>
        <v>0</v>
      </c>
      <c r="AB27" s="40"/>
      <c r="AC27" s="40"/>
      <c r="AD27" s="40"/>
      <c r="AE27" s="40"/>
      <c r="AF27" s="40"/>
    </row>
    <row r="28" spans="1:32" ht="27.75" customHeight="1">
      <c r="A28" s="15">
        <f>SUBTOTAL(3,$B$12:B28)</f>
        <v>17</v>
      </c>
      <c r="B28" s="23" t="s">
        <v>54</v>
      </c>
      <c r="C28" s="45" t="s">
        <v>3</v>
      </c>
      <c r="D28" s="41">
        <f t="shared" si="0"/>
        <v>55.212729059483209</v>
      </c>
      <c r="E28" s="17">
        <v>0</v>
      </c>
      <c r="F28" s="18">
        <v>27.606364529741604</v>
      </c>
      <c r="G28" s="18">
        <v>27.606364529741604</v>
      </c>
      <c r="H28" s="42">
        <v>0</v>
      </c>
      <c r="I28" s="34"/>
      <c r="J28" s="32"/>
      <c r="K28" s="32"/>
      <c r="L28" s="75"/>
      <c r="M28" s="31">
        <f t="shared" si="7"/>
        <v>0</v>
      </c>
      <c r="N28" s="32">
        <f t="shared" si="8"/>
        <v>0</v>
      </c>
      <c r="O28" s="32">
        <f t="shared" si="9"/>
        <v>0</v>
      </c>
      <c r="P28" s="32">
        <f t="shared" si="10"/>
        <v>0</v>
      </c>
      <c r="Q28" s="80">
        <f t="shared" si="11"/>
        <v>0</v>
      </c>
      <c r="R28" s="77">
        <v>0.05</v>
      </c>
      <c r="S28" s="31">
        <f t="shared" si="12"/>
        <v>0</v>
      </c>
      <c r="T28" s="32">
        <f t="shared" si="13"/>
        <v>0</v>
      </c>
      <c r="U28" s="32">
        <f t="shared" si="14"/>
        <v>0</v>
      </c>
      <c r="V28" s="33">
        <f t="shared" si="15"/>
        <v>0</v>
      </c>
      <c r="W28" s="21">
        <f t="shared" si="16"/>
        <v>0</v>
      </c>
      <c r="AB28" s="40"/>
      <c r="AC28" s="40"/>
      <c r="AD28" s="40"/>
      <c r="AE28" s="40"/>
      <c r="AF28" s="40"/>
    </row>
    <row r="29" spans="1:32" ht="15.75" customHeight="1">
      <c r="A29" s="15">
        <f>SUBTOTAL(3,$B$12:B29)</f>
        <v>18</v>
      </c>
      <c r="B29" s="23" t="s">
        <v>55</v>
      </c>
      <c r="C29" s="45" t="s">
        <v>2</v>
      </c>
      <c r="D29" s="41">
        <f t="shared" si="0"/>
        <v>92.021215099138686</v>
      </c>
      <c r="E29" s="17">
        <v>36.80848603965547</v>
      </c>
      <c r="F29" s="18">
        <v>0</v>
      </c>
      <c r="G29" s="18">
        <v>18.404243019827735</v>
      </c>
      <c r="H29" s="42">
        <v>36.80848603965547</v>
      </c>
      <c r="I29" s="34"/>
      <c r="J29" s="32"/>
      <c r="K29" s="32"/>
      <c r="L29" s="75"/>
      <c r="M29" s="31">
        <f t="shared" si="7"/>
        <v>0</v>
      </c>
      <c r="N29" s="32">
        <f t="shared" si="8"/>
        <v>0</v>
      </c>
      <c r="O29" s="32">
        <f t="shared" si="9"/>
        <v>0</v>
      </c>
      <c r="P29" s="32">
        <f t="shared" si="10"/>
        <v>0</v>
      </c>
      <c r="Q29" s="80">
        <f t="shared" si="11"/>
        <v>0</v>
      </c>
      <c r="R29" s="77">
        <v>0.05</v>
      </c>
      <c r="S29" s="31">
        <f t="shared" si="12"/>
        <v>0</v>
      </c>
      <c r="T29" s="32">
        <f t="shared" si="13"/>
        <v>0</v>
      </c>
      <c r="U29" s="32">
        <f t="shared" si="14"/>
        <v>0</v>
      </c>
      <c r="V29" s="33">
        <f t="shared" si="15"/>
        <v>0</v>
      </c>
      <c r="W29" s="21">
        <f t="shared" si="16"/>
        <v>0</v>
      </c>
      <c r="AB29" s="40"/>
      <c r="AC29" s="40"/>
      <c r="AD29" s="40"/>
      <c r="AE29" s="40"/>
      <c r="AF29" s="40"/>
    </row>
    <row r="30" spans="1:32" ht="15.75" customHeight="1" thickBot="1">
      <c r="A30" s="15">
        <f>SUBTOTAL(3,$B$12:B30)</f>
        <v>19</v>
      </c>
      <c r="B30" s="23" t="s">
        <v>24</v>
      </c>
      <c r="C30" s="45" t="s">
        <v>2</v>
      </c>
      <c r="D30" s="41">
        <f t="shared" si="0"/>
        <v>29.446788831724376</v>
      </c>
      <c r="E30" s="17">
        <v>9.2021215099138676</v>
      </c>
      <c r="F30" s="18">
        <v>9.2021215099138676</v>
      </c>
      <c r="G30" s="18">
        <v>2.7606364529741607</v>
      </c>
      <c r="H30" s="42">
        <v>8.2819093589224817</v>
      </c>
      <c r="I30" s="34"/>
      <c r="J30" s="32"/>
      <c r="K30" s="32"/>
      <c r="L30" s="75"/>
      <c r="M30" s="31">
        <f t="shared" si="7"/>
        <v>0</v>
      </c>
      <c r="N30" s="32">
        <f t="shared" si="8"/>
        <v>0</v>
      </c>
      <c r="O30" s="32">
        <f t="shared" si="9"/>
        <v>0</v>
      </c>
      <c r="P30" s="32">
        <f t="shared" si="10"/>
        <v>0</v>
      </c>
      <c r="Q30" s="80">
        <f t="shared" si="11"/>
        <v>0</v>
      </c>
      <c r="R30" s="77">
        <v>0.05</v>
      </c>
      <c r="S30" s="31">
        <f t="shared" si="12"/>
        <v>0</v>
      </c>
      <c r="T30" s="32">
        <f t="shared" si="13"/>
        <v>0</v>
      </c>
      <c r="U30" s="32">
        <f t="shared" si="14"/>
        <v>0</v>
      </c>
      <c r="V30" s="33">
        <f t="shared" si="15"/>
        <v>0</v>
      </c>
      <c r="W30" s="21">
        <f t="shared" ref="W30:W33" si="17">SUM(S30:V30)</f>
        <v>0</v>
      </c>
      <c r="AB30" s="40"/>
      <c r="AC30" s="40"/>
      <c r="AD30" s="40"/>
      <c r="AE30" s="40"/>
      <c r="AF30" s="40"/>
    </row>
    <row r="31" spans="1:32" ht="15.75" customHeight="1">
      <c r="A31" s="15">
        <f>SUBTOTAL(3,$B$12:B31)</f>
        <v>20</v>
      </c>
      <c r="B31" s="23" t="s">
        <v>26</v>
      </c>
      <c r="C31" s="57" t="s">
        <v>3</v>
      </c>
      <c r="D31" s="61">
        <f t="shared" si="0"/>
        <v>579.73365512457372</v>
      </c>
      <c r="E31" s="65">
        <v>165.63818717844964</v>
      </c>
      <c r="F31" s="66">
        <v>165.63818717844964</v>
      </c>
      <c r="G31" s="66">
        <v>82.819093589224821</v>
      </c>
      <c r="H31" s="67">
        <v>165.63818717844964</v>
      </c>
      <c r="I31" s="28"/>
      <c r="J31" s="29"/>
      <c r="K31" s="29"/>
      <c r="L31" s="76"/>
      <c r="M31" s="31">
        <f t="shared" si="7"/>
        <v>0</v>
      </c>
      <c r="N31" s="32">
        <f t="shared" si="8"/>
        <v>0</v>
      </c>
      <c r="O31" s="32">
        <f t="shared" si="9"/>
        <v>0</v>
      </c>
      <c r="P31" s="32">
        <f t="shared" si="10"/>
        <v>0</v>
      </c>
      <c r="Q31" s="80">
        <f t="shared" si="11"/>
        <v>0</v>
      </c>
      <c r="R31" s="78">
        <v>0.05</v>
      </c>
      <c r="S31" s="28">
        <f t="shared" si="12"/>
        <v>0</v>
      </c>
      <c r="T31" s="29">
        <f t="shared" si="13"/>
        <v>0</v>
      </c>
      <c r="U31" s="29">
        <f t="shared" si="14"/>
        <v>0</v>
      </c>
      <c r="V31" s="30">
        <f t="shared" si="15"/>
        <v>0</v>
      </c>
      <c r="W31" s="46">
        <f t="shared" si="17"/>
        <v>0</v>
      </c>
      <c r="AB31" s="40"/>
      <c r="AC31" s="40"/>
      <c r="AD31" s="40"/>
      <c r="AE31" s="40"/>
      <c r="AF31" s="40"/>
    </row>
    <row r="32" spans="1:32" ht="15.75" customHeight="1">
      <c r="A32" s="15">
        <f>SUBTOTAL(3,$B$12:B32)</f>
        <v>21</v>
      </c>
      <c r="B32" s="23" t="s">
        <v>27</v>
      </c>
      <c r="C32" s="58" t="s">
        <v>2</v>
      </c>
      <c r="D32" s="62">
        <f t="shared" si="0"/>
        <v>644.14850569397072</v>
      </c>
      <c r="E32" s="17">
        <v>184.04243019827734</v>
      </c>
      <c r="F32" s="18">
        <v>184.04243019827734</v>
      </c>
      <c r="G32" s="18">
        <v>92.021215099138672</v>
      </c>
      <c r="H32" s="42">
        <v>184.04243019827734</v>
      </c>
      <c r="I32" s="31"/>
      <c r="J32" s="32"/>
      <c r="K32" s="32"/>
      <c r="L32" s="75"/>
      <c r="M32" s="31">
        <f t="shared" si="7"/>
        <v>0</v>
      </c>
      <c r="N32" s="32">
        <f t="shared" si="8"/>
        <v>0</v>
      </c>
      <c r="O32" s="32">
        <f t="shared" si="9"/>
        <v>0</v>
      </c>
      <c r="P32" s="32">
        <f t="shared" si="10"/>
        <v>0</v>
      </c>
      <c r="Q32" s="80">
        <f t="shared" si="11"/>
        <v>0</v>
      </c>
      <c r="R32" s="77">
        <v>0.05</v>
      </c>
      <c r="S32" s="31">
        <f t="shared" si="12"/>
        <v>0</v>
      </c>
      <c r="T32" s="32">
        <f t="shared" si="13"/>
        <v>0</v>
      </c>
      <c r="U32" s="32">
        <f t="shared" si="14"/>
        <v>0</v>
      </c>
      <c r="V32" s="33">
        <f t="shared" si="15"/>
        <v>0</v>
      </c>
      <c r="W32" s="46">
        <f t="shared" si="17"/>
        <v>0</v>
      </c>
      <c r="AB32" s="40"/>
      <c r="AC32" s="40"/>
      <c r="AD32" s="40"/>
      <c r="AE32" s="40"/>
      <c r="AF32" s="40"/>
    </row>
    <row r="33" spans="1:32" ht="15.75" customHeight="1">
      <c r="A33" s="15">
        <f>SUBTOTAL(3,$B$12:B33)</f>
        <v>22</v>
      </c>
      <c r="B33" s="23" t="s">
        <v>50</v>
      </c>
      <c r="C33" s="58" t="s">
        <v>2</v>
      </c>
      <c r="D33" s="62">
        <f t="shared" si="0"/>
        <v>9.2021215099138676</v>
      </c>
      <c r="E33" s="17">
        <v>0</v>
      </c>
      <c r="F33" s="18">
        <v>9.2021215099138676</v>
      </c>
      <c r="G33" s="18">
        <v>0</v>
      </c>
      <c r="H33" s="42">
        <v>0</v>
      </c>
      <c r="I33" s="31"/>
      <c r="J33" s="32"/>
      <c r="K33" s="32"/>
      <c r="L33" s="75"/>
      <c r="M33" s="31">
        <f t="shared" si="7"/>
        <v>0</v>
      </c>
      <c r="N33" s="32">
        <f t="shared" si="8"/>
        <v>0</v>
      </c>
      <c r="O33" s="32">
        <f t="shared" si="9"/>
        <v>0</v>
      </c>
      <c r="P33" s="32">
        <f t="shared" si="10"/>
        <v>0</v>
      </c>
      <c r="Q33" s="80">
        <f t="shared" si="11"/>
        <v>0</v>
      </c>
      <c r="R33" s="77">
        <v>0.05</v>
      </c>
      <c r="S33" s="31">
        <f t="shared" si="12"/>
        <v>0</v>
      </c>
      <c r="T33" s="32">
        <f t="shared" si="13"/>
        <v>0</v>
      </c>
      <c r="U33" s="32">
        <f t="shared" si="14"/>
        <v>0</v>
      </c>
      <c r="V33" s="33">
        <f t="shared" si="15"/>
        <v>0</v>
      </c>
      <c r="W33" s="46">
        <f t="shared" si="17"/>
        <v>0</v>
      </c>
      <c r="AB33" s="40"/>
      <c r="AC33" s="40"/>
      <c r="AD33" s="40"/>
      <c r="AE33" s="40"/>
      <c r="AF33" s="40"/>
    </row>
    <row r="34" spans="1:32" ht="15.75" customHeight="1" thickBot="1">
      <c r="A34" s="15">
        <f>SUBTOTAL(3,$B$12:B34)</f>
        <v>23</v>
      </c>
      <c r="B34" s="23" t="s">
        <v>28</v>
      </c>
      <c r="C34" s="58" t="s">
        <v>2</v>
      </c>
      <c r="D34" s="62">
        <f t="shared" si="0"/>
        <v>294.46788831724382</v>
      </c>
      <c r="E34" s="17">
        <v>82.819093589224821</v>
      </c>
      <c r="F34" s="18">
        <v>82.819093589224821</v>
      </c>
      <c r="G34" s="18">
        <v>46.010607549569336</v>
      </c>
      <c r="H34" s="42">
        <v>82.819093589224821</v>
      </c>
      <c r="I34" s="31"/>
      <c r="J34" s="32"/>
      <c r="K34" s="32"/>
      <c r="L34" s="75"/>
      <c r="M34" s="52">
        <f t="shared" si="7"/>
        <v>0</v>
      </c>
      <c r="N34" s="50">
        <f t="shared" si="8"/>
        <v>0</v>
      </c>
      <c r="O34" s="50">
        <f t="shared" si="9"/>
        <v>0</v>
      </c>
      <c r="P34" s="50">
        <f t="shared" si="10"/>
        <v>0</v>
      </c>
      <c r="Q34" s="86">
        <f t="shared" si="11"/>
        <v>0</v>
      </c>
      <c r="R34" s="77">
        <v>0.05</v>
      </c>
      <c r="S34" s="31">
        <f t="shared" si="12"/>
        <v>0</v>
      </c>
      <c r="T34" s="32">
        <f t="shared" si="13"/>
        <v>0</v>
      </c>
      <c r="U34" s="32">
        <f t="shared" si="14"/>
        <v>0</v>
      </c>
      <c r="V34" s="33">
        <f t="shared" si="15"/>
        <v>0</v>
      </c>
      <c r="W34" s="46">
        <f t="shared" ref="W34:W46" si="18">SUM(S34:V34)</f>
        <v>0</v>
      </c>
      <c r="AB34" s="40"/>
      <c r="AC34" s="40"/>
      <c r="AD34" s="40"/>
      <c r="AE34" s="40"/>
      <c r="AF34" s="40"/>
    </row>
    <row r="35" spans="1:32" ht="27" customHeight="1">
      <c r="A35" s="15">
        <f>SUBTOTAL(3,$B$12:B35)</f>
        <v>24</v>
      </c>
      <c r="B35" s="23" t="s">
        <v>51</v>
      </c>
      <c r="C35" s="58" t="s">
        <v>2</v>
      </c>
      <c r="D35" s="62">
        <f t="shared" si="0"/>
        <v>82.819093589224806</v>
      </c>
      <c r="E35" s="17">
        <v>23.005303774784668</v>
      </c>
      <c r="F35" s="18">
        <v>23.005303774784668</v>
      </c>
      <c r="G35" s="18">
        <v>13.803182264870802</v>
      </c>
      <c r="H35" s="42">
        <v>23.005303774784668</v>
      </c>
      <c r="I35" s="31"/>
      <c r="J35" s="32"/>
      <c r="K35" s="32"/>
      <c r="L35" s="75"/>
      <c r="M35" s="28">
        <f t="shared" si="7"/>
        <v>0</v>
      </c>
      <c r="N35" s="29">
        <f t="shared" si="8"/>
        <v>0</v>
      </c>
      <c r="O35" s="29">
        <f t="shared" si="9"/>
        <v>0</v>
      </c>
      <c r="P35" s="29">
        <f t="shared" si="10"/>
        <v>0</v>
      </c>
      <c r="Q35" s="79">
        <f t="shared" si="11"/>
        <v>0</v>
      </c>
      <c r="R35" s="77">
        <v>0.05</v>
      </c>
      <c r="S35" s="31">
        <f t="shared" si="12"/>
        <v>0</v>
      </c>
      <c r="T35" s="32">
        <f t="shared" si="13"/>
        <v>0</v>
      </c>
      <c r="U35" s="32">
        <f t="shared" si="14"/>
        <v>0</v>
      </c>
      <c r="V35" s="33">
        <f t="shared" si="15"/>
        <v>0</v>
      </c>
      <c r="W35" s="46">
        <f t="shared" si="18"/>
        <v>0</v>
      </c>
      <c r="AB35" s="40"/>
      <c r="AC35" s="40"/>
      <c r="AD35" s="40"/>
      <c r="AE35" s="40"/>
      <c r="AF35" s="40"/>
    </row>
    <row r="36" spans="1:32" ht="15.75" customHeight="1">
      <c r="A36" s="15">
        <f>SUBTOTAL(3,$B$12:B36)</f>
        <v>25</v>
      </c>
      <c r="B36" s="23" t="s">
        <v>29</v>
      </c>
      <c r="C36" s="58" t="s">
        <v>2</v>
      </c>
      <c r="D36" s="62">
        <f t="shared" si="0"/>
        <v>128.82970113879415</v>
      </c>
      <c r="E36" s="17">
        <v>36.80848603965547</v>
      </c>
      <c r="F36" s="18">
        <v>36.80848603965547</v>
      </c>
      <c r="G36" s="18">
        <v>18.404243019827735</v>
      </c>
      <c r="H36" s="42">
        <v>36.80848603965547</v>
      </c>
      <c r="I36" s="31"/>
      <c r="J36" s="32"/>
      <c r="K36" s="32"/>
      <c r="L36" s="75"/>
      <c r="M36" s="31">
        <f t="shared" si="7"/>
        <v>0</v>
      </c>
      <c r="N36" s="32">
        <f t="shared" si="8"/>
        <v>0</v>
      </c>
      <c r="O36" s="32">
        <f t="shared" si="9"/>
        <v>0</v>
      </c>
      <c r="P36" s="32">
        <f t="shared" si="10"/>
        <v>0</v>
      </c>
      <c r="Q36" s="80">
        <f t="shared" si="11"/>
        <v>0</v>
      </c>
      <c r="R36" s="77">
        <v>0.05</v>
      </c>
      <c r="S36" s="31">
        <f t="shared" si="12"/>
        <v>0</v>
      </c>
      <c r="T36" s="32">
        <f t="shared" si="13"/>
        <v>0</v>
      </c>
      <c r="U36" s="32">
        <f t="shared" si="14"/>
        <v>0</v>
      </c>
      <c r="V36" s="33">
        <f t="shared" si="15"/>
        <v>0</v>
      </c>
      <c r="W36" s="46">
        <f t="shared" si="18"/>
        <v>0</v>
      </c>
      <c r="AB36" s="40"/>
      <c r="AC36" s="40"/>
      <c r="AD36" s="40"/>
      <c r="AE36" s="40"/>
      <c r="AF36" s="40"/>
    </row>
    <row r="37" spans="1:32" ht="15.75" customHeight="1">
      <c r="A37" s="15">
        <f>SUBTOTAL(3,$B$12:B37)</f>
        <v>26</v>
      </c>
      <c r="B37" s="23" t="s">
        <v>37</v>
      </c>
      <c r="C37" s="58" t="s">
        <v>2</v>
      </c>
      <c r="D37" s="62">
        <f t="shared" si="0"/>
        <v>166.55839932944099</v>
      </c>
      <c r="E37" s="17">
        <v>50.611668304526269</v>
      </c>
      <c r="F37" s="18">
        <v>50.611668304526269</v>
      </c>
      <c r="G37" s="18">
        <v>18.404243019827735</v>
      </c>
      <c r="H37" s="42">
        <v>46.930819700560725</v>
      </c>
      <c r="I37" s="31"/>
      <c r="J37" s="32"/>
      <c r="K37" s="32"/>
      <c r="L37" s="75"/>
      <c r="M37" s="31">
        <f t="shared" si="7"/>
        <v>0</v>
      </c>
      <c r="N37" s="32">
        <f t="shared" si="8"/>
        <v>0</v>
      </c>
      <c r="O37" s="32">
        <f t="shared" si="9"/>
        <v>0</v>
      </c>
      <c r="P37" s="32">
        <f t="shared" si="10"/>
        <v>0</v>
      </c>
      <c r="Q37" s="80">
        <f t="shared" si="11"/>
        <v>0</v>
      </c>
      <c r="R37" s="77">
        <v>0.05</v>
      </c>
      <c r="S37" s="31">
        <f t="shared" si="12"/>
        <v>0</v>
      </c>
      <c r="T37" s="32">
        <f t="shared" si="13"/>
        <v>0</v>
      </c>
      <c r="U37" s="32">
        <f t="shared" si="14"/>
        <v>0</v>
      </c>
      <c r="V37" s="33">
        <f t="shared" si="15"/>
        <v>0</v>
      </c>
      <c r="W37" s="46">
        <f t="shared" si="18"/>
        <v>0</v>
      </c>
      <c r="AB37" s="40"/>
      <c r="AC37" s="40"/>
      <c r="AD37" s="40"/>
      <c r="AE37" s="40"/>
      <c r="AF37" s="40"/>
    </row>
    <row r="38" spans="1:32" ht="27" customHeight="1">
      <c r="A38" s="15">
        <f>SUBTOTAL(3,$B$12:B38)</f>
        <v>27</v>
      </c>
      <c r="B38" s="23" t="s">
        <v>33</v>
      </c>
      <c r="C38" s="58" t="s">
        <v>3</v>
      </c>
      <c r="D38" s="62">
        <f t="shared" si="0"/>
        <v>1012.2333660905256</v>
      </c>
      <c r="E38" s="17">
        <v>322.07425284698542</v>
      </c>
      <c r="F38" s="18">
        <v>322.07425284698542</v>
      </c>
      <c r="G38" s="18">
        <v>92.021215099138672</v>
      </c>
      <c r="H38" s="42">
        <v>276.06364529741609</v>
      </c>
      <c r="I38" s="31"/>
      <c r="J38" s="32"/>
      <c r="K38" s="32"/>
      <c r="L38" s="75"/>
      <c r="M38" s="31">
        <f t="shared" si="7"/>
        <v>0</v>
      </c>
      <c r="N38" s="32">
        <f t="shared" si="8"/>
        <v>0</v>
      </c>
      <c r="O38" s="32">
        <f t="shared" si="9"/>
        <v>0</v>
      </c>
      <c r="P38" s="32">
        <f t="shared" si="10"/>
        <v>0</v>
      </c>
      <c r="Q38" s="80">
        <f t="shared" si="11"/>
        <v>0</v>
      </c>
      <c r="R38" s="77">
        <v>0.05</v>
      </c>
      <c r="S38" s="31">
        <f t="shared" si="12"/>
        <v>0</v>
      </c>
      <c r="T38" s="32">
        <f t="shared" si="13"/>
        <v>0</v>
      </c>
      <c r="U38" s="32">
        <f t="shared" si="14"/>
        <v>0</v>
      </c>
      <c r="V38" s="33">
        <f t="shared" si="15"/>
        <v>0</v>
      </c>
      <c r="W38" s="46">
        <f t="shared" si="18"/>
        <v>0</v>
      </c>
      <c r="AB38" s="40"/>
      <c r="AC38" s="40"/>
      <c r="AD38" s="40"/>
      <c r="AE38" s="40"/>
      <c r="AF38" s="40"/>
    </row>
    <row r="39" spans="1:32" ht="15.75" customHeight="1">
      <c r="A39" s="15">
        <f>SUBTOTAL(3,$B$12:B39)</f>
        <v>28</v>
      </c>
      <c r="B39" s="23" t="s">
        <v>30</v>
      </c>
      <c r="C39" s="58" t="s">
        <v>2</v>
      </c>
      <c r="D39" s="62">
        <f t="shared" si="0"/>
        <v>128.82970113879415</v>
      </c>
      <c r="E39" s="17">
        <v>36.80848603965547</v>
      </c>
      <c r="F39" s="18">
        <v>36.80848603965547</v>
      </c>
      <c r="G39" s="18">
        <v>18.404243019827735</v>
      </c>
      <c r="H39" s="42">
        <v>36.80848603965547</v>
      </c>
      <c r="I39" s="31"/>
      <c r="J39" s="32"/>
      <c r="K39" s="32"/>
      <c r="L39" s="75"/>
      <c r="M39" s="31">
        <f t="shared" si="7"/>
        <v>0</v>
      </c>
      <c r="N39" s="32">
        <f t="shared" si="8"/>
        <v>0</v>
      </c>
      <c r="O39" s="32">
        <f t="shared" si="9"/>
        <v>0</v>
      </c>
      <c r="P39" s="32">
        <f t="shared" si="10"/>
        <v>0</v>
      </c>
      <c r="Q39" s="80">
        <f t="shared" si="11"/>
        <v>0</v>
      </c>
      <c r="R39" s="77">
        <v>0.05</v>
      </c>
      <c r="S39" s="31">
        <f t="shared" si="12"/>
        <v>0</v>
      </c>
      <c r="T39" s="32">
        <f t="shared" si="13"/>
        <v>0</v>
      </c>
      <c r="U39" s="32">
        <f t="shared" si="14"/>
        <v>0</v>
      </c>
      <c r="V39" s="33">
        <f t="shared" si="15"/>
        <v>0</v>
      </c>
      <c r="W39" s="46">
        <f t="shared" si="18"/>
        <v>0</v>
      </c>
      <c r="AB39" s="40"/>
      <c r="AC39" s="40"/>
      <c r="AD39" s="40"/>
      <c r="AE39" s="40"/>
      <c r="AF39" s="40"/>
    </row>
    <row r="40" spans="1:32" ht="15.75" customHeight="1">
      <c r="A40" s="15">
        <f>SUBTOTAL(3,$B$12:B40)</f>
        <v>29</v>
      </c>
      <c r="B40" s="23" t="s">
        <v>31</v>
      </c>
      <c r="C40" s="58" t="s">
        <v>3</v>
      </c>
      <c r="D40" s="62">
        <f t="shared" si="0"/>
        <v>333.11679865888198</v>
      </c>
      <c r="E40" s="17">
        <v>92.021215099138672</v>
      </c>
      <c r="F40" s="18">
        <v>92.021215099138672</v>
      </c>
      <c r="G40" s="18">
        <v>46.010607549569336</v>
      </c>
      <c r="H40" s="42">
        <v>103.06376091103532</v>
      </c>
      <c r="I40" s="31"/>
      <c r="J40" s="32"/>
      <c r="K40" s="32"/>
      <c r="L40" s="75"/>
      <c r="M40" s="31">
        <f t="shared" si="7"/>
        <v>0</v>
      </c>
      <c r="N40" s="32">
        <f t="shared" si="8"/>
        <v>0</v>
      </c>
      <c r="O40" s="32">
        <f t="shared" si="9"/>
        <v>0</v>
      </c>
      <c r="P40" s="32">
        <f t="shared" si="10"/>
        <v>0</v>
      </c>
      <c r="Q40" s="80">
        <f t="shared" si="11"/>
        <v>0</v>
      </c>
      <c r="R40" s="77">
        <v>0.05</v>
      </c>
      <c r="S40" s="31">
        <f t="shared" si="12"/>
        <v>0</v>
      </c>
      <c r="T40" s="32">
        <f t="shared" si="13"/>
        <v>0</v>
      </c>
      <c r="U40" s="32">
        <f t="shared" si="14"/>
        <v>0</v>
      </c>
      <c r="V40" s="33">
        <f t="shared" si="15"/>
        <v>0</v>
      </c>
      <c r="W40" s="46">
        <f t="shared" si="18"/>
        <v>0</v>
      </c>
      <c r="AB40" s="40"/>
      <c r="AC40" s="40"/>
      <c r="AD40" s="40"/>
      <c r="AE40" s="40"/>
      <c r="AF40" s="40"/>
    </row>
    <row r="41" spans="1:32" ht="15.75" customHeight="1">
      <c r="A41" s="15">
        <f>SUBTOTAL(3,$B$12:B41)</f>
        <v>30</v>
      </c>
      <c r="B41" s="23" t="s">
        <v>38</v>
      </c>
      <c r="C41" s="59" t="s">
        <v>39</v>
      </c>
      <c r="D41" s="62">
        <f t="shared" si="0"/>
        <v>110.42545811896642</v>
      </c>
      <c r="E41" s="17">
        <v>36.80848603965547</v>
      </c>
      <c r="F41" s="18">
        <v>36.80848603965547</v>
      </c>
      <c r="G41" s="18">
        <v>0</v>
      </c>
      <c r="H41" s="42">
        <v>36.80848603965547</v>
      </c>
      <c r="I41" s="31"/>
      <c r="J41" s="32"/>
      <c r="K41" s="32"/>
      <c r="L41" s="75"/>
      <c r="M41" s="31">
        <f t="shared" si="7"/>
        <v>0</v>
      </c>
      <c r="N41" s="32">
        <f t="shared" si="8"/>
        <v>0</v>
      </c>
      <c r="O41" s="32">
        <f t="shared" si="9"/>
        <v>0</v>
      </c>
      <c r="P41" s="32">
        <f t="shared" si="10"/>
        <v>0</v>
      </c>
      <c r="Q41" s="80">
        <f t="shared" si="11"/>
        <v>0</v>
      </c>
      <c r="R41" s="77">
        <v>0.05</v>
      </c>
      <c r="S41" s="31">
        <f t="shared" si="12"/>
        <v>0</v>
      </c>
      <c r="T41" s="32">
        <f t="shared" si="13"/>
        <v>0</v>
      </c>
      <c r="U41" s="32">
        <f t="shared" si="14"/>
        <v>0</v>
      </c>
      <c r="V41" s="33">
        <f t="shared" si="15"/>
        <v>0</v>
      </c>
      <c r="W41" s="46">
        <f t="shared" si="18"/>
        <v>0</v>
      </c>
      <c r="AB41" s="40"/>
      <c r="AC41" s="40"/>
      <c r="AD41" s="40"/>
      <c r="AE41" s="40"/>
      <c r="AF41" s="40"/>
    </row>
    <row r="42" spans="1:32" ht="15.75" customHeight="1">
      <c r="A42" s="15">
        <f>SUBTOTAL(3,$B$12:B42)</f>
        <v>31</v>
      </c>
      <c r="B42" s="23" t="s">
        <v>36</v>
      </c>
      <c r="C42" s="58" t="s">
        <v>3</v>
      </c>
      <c r="D42" s="62">
        <f t="shared" si="0"/>
        <v>239.25515925776057</v>
      </c>
      <c r="E42" s="17">
        <v>64.414850569397075</v>
      </c>
      <c r="F42" s="18">
        <v>64.414850569397075</v>
      </c>
      <c r="G42" s="18">
        <v>36.80848603965547</v>
      </c>
      <c r="H42" s="42">
        <v>73.616972079310941</v>
      </c>
      <c r="I42" s="31"/>
      <c r="J42" s="32"/>
      <c r="K42" s="32"/>
      <c r="L42" s="75"/>
      <c r="M42" s="31">
        <f t="shared" si="7"/>
        <v>0</v>
      </c>
      <c r="N42" s="32">
        <f t="shared" si="8"/>
        <v>0</v>
      </c>
      <c r="O42" s="32">
        <f t="shared" si="9"/>
        <v>0</v>
      </c>
      <c r="P42" s="32">
        <f t="shared" si="10"/>
        <v>0</v>
      </c>
      <c r="Q42" s="80">
        <f t="shared" si="11"/>
        <v>0</v>
      </c>
      <c r="R42" s="77">
        <v>0.05</v>
      </c>
      <c r="S42" s="31">
        <f t="shared" si="12"/>
        <v>0</v>
      </c>
      <c r="T42" s="32">
        <f t="shared" si="13"/>
        <v>0</v>
      </c>
      <c r="U42" s="32">
        <f t="shared" si="14"/>
        <v>0</v>
      </c>
      <c r="V42" s="33">
        <f t="shared" si="15"/>
        <v>0</v>
      </c>
      <c r="W42" s="46">
        <f t="shared" si="18"/>
        <v>0</v>
      </c>
      <c r="AB42" s="40"/>
      <c r="AC42" s="40"/>
      <c r="AD42" s="40"/>
      <c r="AE42" s="40"/>
      <c r="AF42" s="40"/>
    </row>
    <row r="43" spans="1:32" ht="15.75" customHeight="1">
      <c r="A43" s="15">
        <f>SUBTOTAL(3,$B$12:B43)</f>
        <v>32</v>
      </c>
      <c r="B43" s="23" t="s">
        <v>32</v>
      </c>
      <c r="C43" s="58" t="s">
        <v>2</v>
      </c>
      <c r="D43" s="62">
        <f t="shared" si="0"/>
        <v>220.85091623793284</v>
      </c>
      <c r="E43" s="17">
        <v>64.414850569397075</v>
      </c>
      <c r="F43" s="18">
        <v>64.414850569397075</v>
      </c>
      <c r="G43" s="18">
        <v>27.606364529741604</v>
      </c>
      <c r="H43" s="42">
        <v>64.414850569397075</v>
      </c>
      <c r="I43" s="31"/>
      <c r="J43" s="32"/>
      <c r="K43" s="32"/>
      <c r="L43" s="75"/>
      <c r="M43" s="31">
        <f t="shared" si="7"/>
        <v>0</v>
      </c>
      <c r="N43" s="32">
        <f t="shared" si="8"/>
        <v>0</v>
      </c>
      <c r="O43" s="32">
        <f t="shared" si="9"/>
        <v>0</v>
      </c>
      <c r="P43" s="32">
        <f t="shared" si="10"/>
        <v>0</v>
      </c>
      <c r="Q43" s="80">
        <f t="shared" si="11"/>
        <v>0</v>
      </c>
      <c r="R43" s="77">
        <v>0.05</v>
      </c>
      <c r="S43" s="31">
        <f t="shared" si="12"/>
        <v>0</v>
      </c>
      <c r="T43" s="32">
        <f t="shared" si="13"/>
        <v>0</v>
      </c>
      <c r="U43" s="32">
        <f t="shared" si="14"/>
        <v>0</v>
      </c>
      <c r="V43" s="33">
        <f t="shared" si="15"/>
        <v>0</v>
      </c>
      <c r="W43" s="46">
        <f t="shared" si="18"/>
        <v>0</v>
      </c>
      <c r="AB43" s="40"/>
      <c r="AC43" s="40"/>
      <c r="AD43" s="40"/>
      <c r="AE43" s="40"/>
      <c r="AF43" s="40"/>
    </row>
    <row r="44" spans="1:32" ht="15.75" customHeight="1">
      <c r="A44" s="15">
        <f>SUBTOTAL(3,$B$12:B44)</f>
        <v>33</v>
      </c>
      <c r="B44" s="23" t="s">
        <v>40</v>
      </c>
      <c r="C44" s="58" t="s">
        <v>2</v>
      </c>
      <c r="D44" s="62">
        <f t="shared" si="0"/>
        <v>5797.3365512457367</v>
      </c>
      <c r="E44" s="17">
        <v>1748.4030868836348</v>
      </c>
      <c r="F44" s="18">
        <v>1564.3606566853575</v>
      </c>
      <c r="G44" s="18">
        <v>1012.2333660905255</v>
      </c>
      <c r="H44" s="42">
        <v>1472.3394415862188</v>
      </c>
      <c r="I44" s="31"/>
      <c r="J44" s="32"/>
      <c r="K44" s="32"/>
      <c r="L44" s="75"/>
      <c r="M44" s="31">
        <f t="shared" si="7"/>
        <v>0</v>
      </c>
      <c r="N44" s="32">
        <f t="shared" si="8"/>
        <v>0</v>
      </c>
      <c r="O44" s="32">
        <f t="shared" si="9"/>
        <v>0</v>
      </c>
      <c r="P44" s="32">
        <f t="shared" si="10"/>
        <v>0</v>
      </c>
      <c r="Q44" s="80">
        <f t="shared" si="11"/>
        <v>0</v>
      </c>
      <c r="R44" s="77">
        <v>0.05</v>
      </c>
      <c r="S44" s="31">
        <f t="shared" si="12"/>
        <v>0</v>
      </c>
      <c r="T44" s="32">
        <f t="shared" si="13"/>
        <v>0</v>
      </c>
      <c r="U44" s="32">
        <f t="shared" si="14"/>
        <v>0</v>
      </c>
      <c r="V44" s="33">
        <f t="shared" si="15"/>
        <v>0</v>
      </c>
      <c r="W44" s="46">
        <f t="shared" si="18"/>
        <v>0</v>
      </c>
      <c r="X44" s="39"/>
      <c r="AB44" s="74"/>
      <c r="AC44" s="40"/>
      <c r="AD44" s="40"/>
      <c r="AE44" s="40"/>
      <c r="AF44" s="40"/>
    </row>
    <row r="45" spans="1:32" ht="15.75" customHeight="1" thickBot="1">
      <c r="A45" s="15">
        <f>SUBTOTAL(3,$B$12:B45)</f>
        <v>34</v>
      </c>
      <c r="B45" s="23" t="s">
        <v>41</v>
      </c>
      <c r="C45" s="60" t="s">
        <v>2</v>
      </c>
      <c r="D45" s="63">
        <f t="shared" si="0"/>
        <v>368.08486039655469</v>
      </c>
      <c r="E45" s="47">
        <v>0</v>
      </c>
      <c r="F45" s="48">
        <v>368.08486039655469</v>
      </c>
      <c r="G45" s="48">
        <v>0</v>
      </c>
      <c r="H45" s="49">
        <v>0</v>
      </c>
      <c r="I45" s="52"/>
      <c r="J45" s="50"/>
      <c r="K45" s="50"/>
      <c r="L45" s="82"/>
      <c r="M45" s="31">
        <f t="shared" si="7"/>
        <v>0</v>
      </c>
      <c r="N45" s="32">
        <f t="shared" si="8"/>
        <v>0</v>
      </c>
      <c r="O45" s="32">
        <f t="shared" si="9"/>
        <v>0</v>
      </c>
      <c r="P45" s="32">
        <f t="shared" si="10"/>
        <v>0</v>
      </c>
      <c r="Q45" s="80">
        <f t="shared" si="11"/>
        <v>0</v>
      </c>
      <c r="R45" s="84">
        <v>0.05</v>
      </c>
      <c r="S45" s="52">
        <f t="shared" si="12"/>
        <v>0</v>
      </c>
      <c r="T45" s="50">
        <f t="shared" si="13"/>
        <v>0</v>
      </c>
      <c r="U45" s="50">
        <f t="shared" si="14"/>
        <v>0</v>
      </c>
      <c r="V45" s="33">
        <f t="shared" si="15"/>
        <v>0</v>
      </c>
      <c r="W45" s="68">
        <f t="shared" si="18"/>
        <v>0</v>
      </c>
      <c r="AB45" s="40"/>
      <c r="AC45" s="40"/>
      <c r="AD45" s="40"/>
      <c r="AE45" s="40"/>
      <c r="AF45" s="40"/>
    </row>
    <row r="46" spans="1:32" ht="15.75" customHeight="1" thickBot="1">
      <c r="A46" s="15">
        <f>SUBTOTAL(3,$B$12:B46)</f>
        <v>35</v>
      </c>
      <c r="B46" s="23" t="s">
        <v>61</v>
      </c>
      <c r="C46" s="69" t="s">
        <v>2</v>
      </c>
      <c r="D46" s="64">
        <f t="shared" si="0"/>
        <v>36.80848603965547</v>
      </c>
      <c r="E46" s="19">
        <v>9.2021215099138676</v>
      </c>
      <c r="F46" s="20">
        <v>9.2021215099138676</v>
      </c>
      <c r="G46" s="20">
        <v>9.2021215099138676</v>
      </c>
      <c r="H46" s="43">
        <v>9.2021215099138676</v>
      </c>
      <c r="I46" s="35"/>
      <c r="J46" s="36"/>
      <c r="K46" s="36"/>
      <c r="L46" s="83"/>
      <c r="M46" s="35">
        <f t="shared" si="7"/>
        <v>0</v>
      </c>
      <c r="N46" s="36">
        <f t="shared" si="8"/>
        <v>0</v>
      </c>
      <c r="O46" s="36">
        <f t="shared" si="9"/>
        <v>0</v>
      </c>
      <c r="P46" s="36">
        <f t="shared" si="10"/>
        <v>0</v>
      </c>
      <c r="Q46" s="81">
        <f t="shared" si="11"/>
        <v>0</v>
      </c>
      <c r="R46" s="85"/>
      <c r="S46" s="52">
        <f t="shared" si="12"/>
        <v>0</v>
      </c>
      <c r="T46" s="50">
        <f t="shared" si="13"/>
        <v>0</v>
      </c>
      <c r="U46" s="50">
        <f t="shared" si="14"/>
        <v>0</v>
      </c>
      <c r="V46" s="51">
        <f t="shared" si="15"/>
        <v>0</v>
      </c>
      <c r="W46" s="68">
        <f t="shared" si="18"/>
        <v>0</v>
      </c>
      <c r="AB46" s="40"/>
      <c r="AC46" s="40"/>
      <c r="AD46" s="40"/>
      <c r="AE46" s="40"/>
      <c r="AF46" s="40"/>
    </row>
    <row r="47" spans="1:32" ht="19.5" customHeight="1" thickBot="1">
      <c r="A47" s="15"/>
      <c r="B47" s="16" t="s">
        <v>42</v>
      </c>
      <c r="C47" s="127">
        <f>SUM(D12:D46)</f>
        <v>12399.858734608937</v>
      </c>
      <c r="D47" s="128"/>
      <c r="E47" s="115"/>
      <c r="F47" s="115"/>
      <c r="G47" s="115"/>
      <c r="H47" s="115"/>
      <c r="I47" s="115"/>
      <c r="J47" s="115"/>
      <c r="K47" s="115"/>
      <c r="L47" s="116"/>
      <c r="M47" s="53">
        <f>SUM(M12:M46)</f>
        <v>0</v>
      </c>
      <c r="N47" s="54">
        <f>SUM(N12:N46)</f>
        <v>0</v>
      </c>
      <c r="O47" s="55">
        <f>SUM(O12:O46)</f>
        <v>0</v>
      </c>
      <c r="P47" s="56">
        <f>SUM(P12:P46)</f>
        <v>0</v>
      </c>
      <c r="Q47" s="114">
        <f>SUM(Q12:Q46)</f>
        <v>0</v>
      </c>
      <c r="R47" s="103"/>
      <c r="S47" s="70">
        <f>SUM(S12:S45)</f>
        <v>0</v>
      </c>
      <c r="T47" s="71">
        <f>SUM(T12:T45)</f>
        <v>0</v>
      </c>
      <c r="U47" s="71">
        <f>SUM(U12:U45)</f>
        <v>0</v>
      </c>
      <c r="V47" s="72">
        <f>SUM(V12:V45)</f>
        <v>0</v>
      </c>
      <c r="W47" s="125">
        <f>SUM(W12:W45)</f>
        <v>0</v>
      </c>
      <c r="AF47" s="39"/>
    </row>
    <row r="48" spans="1:32" ht="14.25" customHeight="1" thickBot="1">
      <c r="A48" s="15"/>
      <c r="B48" s="4" t="s">
        <v>47</v>
      </c>
      <c r="C48" s="129"/>
      <c r="D48" s="130"/>
      <c r="E48" s="117"/>
      <c r="F48" s="117"/>
      <c r="G48" s="117"/>
      <c r="H48" s="117"/>
      <c r="I48" s="117"/>
      <c r="J48" s="117"/>
      <c r="K48" s="117"/>
      <c r="L48" s="118"/>
      <c r="M48" s="111">
        <f>ROUND(SUM(M47:P47),2)</f>
        <v>0</v>
      </c>
      <c r="N48" s="112"/>
      <c r="O48" s="112"/>
      <c r="P48" s="113"/>
      <c r="Q48" s="114"/>
      <c r="R48" s="104"/>
      <c r="S48" s="122">
        <f>ROUND(SUM(S47:V47),2)</f>
        <v>0</v>
      </c>
      <c r="T48" s="123"/>
      <c r="U48" s="123"/>
      <c r="V48" s="124"/>
      <c r="W48" s="126"/>
    </row>
    <row r="49" spans="1:23" ht="15.75" thickBot="1">
      <c r="A49" s="5"/>
      <c r="B49" s="6"/>
      <c r="C49" s="38"/>
      <c r="D49" s="7"/>
      <c r="E49" s="7"/>
      <c r="F49" s="7"/>
      <c r="G49" s="7"/>
      <c r="H49" s="7"/>
      <c r="I49" s="7"/>
      <c r="J49" s="7"/>
      <c r="K49" s="7"/>
      <c r="L49" s="7"/>
      <c r="M49" s="8"/>
      <c r="N49" s="8"/>
      <c r="O49" s="8"/>
      <c r="P49" s="8"/>
      <c r="Q49" s="119">
        <f>M48-S48</f>
        <v>0</v>
      </c>
      <c r="R49" s="120"/>
      <c r="S49" s="121"/>
      <c r="T49" s="10"/>
      <c r="U49" s="10"/>
      <c r="V49" s="10"/>
    </row>
    <row r="50" spans="1:23" ht="15.75" thickBot="1">
      <c r="A50" s="5"/>
      <c r="B50" s="6"/>
      <c r="C50" s="38"/>
      <c r="D50" s="7"/>
      <c r="E50" s="7"/>
      <c r="F50" s="7"/>
      <c r="G50" s="7"/>
      <c r="H50" s="7"/>
      <c r="I50" s="7"/>
      <c r="J50" s="7"/>
      <c r="K50" s="7"/>
      <c r="L50" s="7"/>
      <c r="M50" s="8"/>
      <c r="N50" s="8"/>
      <c r="O50" s="8"/>
      <c r="P50" s="8"/>
      <c r="Q50" s="8"/>
      <c r="R50" s="9"/>
      <c r="S50" s="10"/>
      <c r="T50" s="10"/>
      <c r="U50" s="10"/>
      <c r="V50" s="10"/>
    </row>
    <row r="51" spans="1:23" ht="15.75" customHeight="1" thickBot="1">
      <c r="A51" s="5"/>
      <c r="B51" s="99" t="s">
        <v>62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87"/>
      <c r="V51" s="87"/>
      <c r="W51" s="87"/>
    </row>
    <row r="52" spans="1:23" ht="45">
      <c r="B52" s="11" t="s">
        <v>43</v>
      </c>
      <c r="K52" s="2" t="s">
        <v>44</v>
      </c>
    </row>
    <row r="53" spans="1:23">
      <c r="L53" s="2" t="s">
        <v>45</v>
      </c>
    </row>
  </sheetData>
  <sortState xmlns:xlrd2="http://schemas.microsoft.com/office/spreadsheetml/2017/richdata2" ref="B12:W45">
    <sortCondition ref="B12:B45"/>
  </sortState>
  <mergeCells count="20">
    <mergeCell ref="B51:T51"/>
    <mergeCell ref="B2:P2"/>
    <mergeCell ref="I10:L10"/>
    <mergeCell ref="R47:R48"/>
    <mergeCell ref="E8:J8"/>
    <mergeCell ref="M10:Q10"/>
    <mergeCell ref="R10:R11"/>
    <mergeCell ref="M48:P48"/>
    <mergeCell ref="Q47:Q48"/>
    <mergeCell ref="E47:L48"/>
    <mergeCell ref="Q49:S49"/>
    <mergeCell ref="S10:W10"/>
    <mergeCell ref="S48:V48"/>
    <mergeCell ref="W47:W48"/>
    <mergeCell ref="C47:D48"/>
    <mergeCell ref="A10:A11"/>
    <mergeCell ref="B10:B11"/>
    <mergeCell ref="C10:C11"/>
    <mergeCell ref="D10:D11"/>
    <mergeCell ref="E10:H10"/>
  </mergeCells>
  <phoneticPr fontId="19" type="noConversion"/>
  <conditionalFormatting sqref="S12:V47">
    <cfRule type="cellIs" dxfId="0" priority="45" operator="equal">
      <formula>0</formula>
    </cfRule>
  </conditionalFormatting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Warzywa owoce VII</vt:lpstr>
      <vt:lpstr>'Warzywa owoce VII'!Tytuły_wydruku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Office</cp:lastModifiedBy>
  <cp:lastPrinted>2024-12-01T19:44:31Z</cp:lastPrinted>
  <dcterms:created xsi:type="dcterms:W3CDTF">2017-11-16T18:17:09Z</dcterms:created>
  <dcterms:modified xsi:type="dcterms:W3CDTF">2024-12-02T18:36:06Z</dcterms:modified>
</cp:coreProperties>
</file>